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updateLinks="always" codeName="ThisWorkbook" defaultThemeVersion="124226"/>
  <mc:AlternateContent xmlns:mc="http://schemas.openxmlformats.org/markup-compatibility/2006">
    <mc:Choice Requires="x15">
      <x15ac:absPath xmlns:x15ac="http://schemas.microsoft.com/office/spreadsheetml/2010/11/ac" url="H:\Equalization Dept Emails\PPT Reform - Assessors Reports L-4050\"/>
    </mc:Choice>
  </mc:AlternateContent>
  <bookViews>
    <workbookView xWindow="0" yWindow="0" windowWidth="28800" windowHeight="14820" tabRatio="835" activeTab="3"/>
  </bookViews>
  <sheets>
    <sheet name="Start" sheetId="13" r:id="rId1"/>
    <sheet name="Distribution" sheetId="14" r:id="rId2"/>
    <sheet name="PP Values - Co,Twp,City,Vlg" sheetId="10" r:id="rId3"/>
    <sheet name="PP Values - SD, ISD, CC" sheetId="11" r:id="rId4"/>
    <sheet name="PP Values - Addl Authorities" sheetId="12"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k">#N/A</definedName>
    <definedName name="_50_MACOMB">#REF!</definedName>
    <definedName name="AA4408FRONT">'[1]L-4408 FR'!$A$1:$H$55</definedName>
    <definedName name="ABACKUP">#REF!</definedName>
    <definedName name="ACLEAR">[2]INPUT!$B$3:$B$12,[2]INPUT!$B$14:$B$106,[2]INPUT!$B$109:$B$114,[2]INPUT!$B$115,[2]INPUT!$B$117:$B$118,[2]INPUT!$B$120:$B$121,[2]INPUT!$B$123:$B$124,[2]INPUT!$B$126:$B$127,[2]INPUT!$B$129:$B$130,[2]INPUT!$B$132:$B$133,[2]INPUT!$B$135:$B$136,[2]INPUT!$B$138:$B$139,[2]INPUT!$B$141,[2]INPUT!$B$143,[2]INPUT!$B$145,[2]INPUT!$B$147,[2]INPUT!$B$149,[2]INPUT!$B$151:$B$154,[2]INPUT!$B$155:$B$163,[2]INPUT!$B$164,[2]INPUT!$B$166:$B$168,[2]INPUT!$B$170,[2]INPUT!$B$172</definedName>
    <definedName name="ADJLEVY">#N/A</definedName>
    <definedName name="ADJSEV">#N/A</definedName>
    <definedName name="ASCHOOLS">[2]INPUT!$A$208:$F$227,[2]INPUT!$C$228:$D$232,[2]INPUT!$A$228:$B$496</definedName>
    <definedName name="BACKUP">#REF!</definedName>
    <definedName name="BACKUPAREA">#REF!</definedName>
    <definedName name="BF">#REF!</definedName>
    <definedName name="CALRATE">#N/A</definedName>
    <definedName name="CLEAR">[2]INPUT!$B$3:$B$12,[2]INPUT!$B$14:$B$17,[2]INPUT!$B$18:$B$21,[2]INPUT!$B$23:$B$29,[2]INPUT!$B$31:$B$37,[2]INPUT!$B$39:$B$45,[2]INPUT!$B$47:$B$77,[2]INPUT!$B$79:$B$86,[2]INPUT!$B$87:$B$95,[2]INPUT!$B$96:$B$105,[2]INPUT!$B$106,[2]INPUT!$B$109:$B$112,[2]INPUT!$B$113:$B$115,[2]INPUT!$B$117:$B$118,[2]INPUT!$B$120:$B$121,[2]INPUT!$B$123:$B$124,[2]INPUT!$B$135:$B$136,[2]INPUT!$B$138:$B$139,[2]INPUT!$B$141,[2]INPUT!$B$143,[2]INPUT!$B$145,[2]INPUT!$B$147,[2]INPUT!$B$149</definedName>
    <definedName name="CLEAR98">#REF!,#REF!,#REF!,#REF!,#REF!,#REF!,#REF!,#REF!,#REF!,#REF!,#REF!,#REF!,#REF!,#REF!,#REF!,#REF!,#REF!,#REF!,#REF!,#REF!,#REF!,#REF!,#REF!</definedName>
    <definedName name="COLUMNS">#REF!</definedName>
    <definedName name="COLUMNS.SCHOOLS">#REF!</definedName>
    <definedName name="COUNTY">#REF!</definedName>
    <definedName name="dontuse">'[1]L-4408 FR'!$A$1:$G$45</definedName>
    <definedName name="FRON4408FRONT">'[1]L-4408 FR'!$A$1:$H$51</definedName>
    <definedName name="FRONT4408">'[1]L-4408 FR'!$A$1:$G$45</definedName>
    <definedName name="front4408front">'[1]L-4408 FR'!$A$1:$H$47</definedName>
    <definedName name="LANDSCAPE">'[3]CIU (2)'!$A$1:$M$48</definedName>
    <definedName name="LASTYEARS">#REF!</definedName>
    <definedName name="LEVY">#N/A</definedName>
    <definedName name="m">#REF!</definedName>
    <definedName name="NEWINPUT">#REF!</definedName>
    <definedName name="OUTPUTLEVY">#N/A</definedName>
    <definedName name="OVERANDOVER">#N/A</definedName>
    <definedName name="PAGE1">'[3]CIU (2)'!$A$2:$F$44</definedName>
    <definedName name="PAGE2">'[3]CIU (2)'!$G$2:$M$44</definedName>
    <definedName name="Print_Area_MI">#REF!</definedName>
    <definedName name="_xlnm.Print_Titles" localSheetId="1">Distribution!$2:$3</definedName>
    <definedName name="RATE">#N/A</definedName>
    <definedName name="SCCHOOLCODES">#REF!</definedName>
    <definedName name="SCHOOLCODES">#REF!</definedName>
    <definedName name="SCHOOLS">#REF!</definedName>
    <definedName name="SCHOOLTVCLEAR">'[4]BACK UP'!$A$20:$IV$20,'[4]BACK UP'!$A$24:$IV$24,'[4]BACK UP'!$A$28:$IV$28,'[4]BACK UP'!$A$32:$IV$32,'[4]BACK UP'!$A$36:$IV$36,'[4]BACK UP'!$A$40:$IV$40,'[4]BACK UP'!$A$44:$IV$44,'[4]BACK UP'!$A$48:$IV$48,'[4]BACK UP'!$A$52:$IV$52,'[4]BACK UP'!$A$56:$IV$56,'[4]BACK UP'!$A$60:$IV$60,'[4]BACK UP'!$A$64:$IV$64,'[4]BACK UP'!$A$68:$IV$68,'[4]BACK UP'!$A$72:$IV$72,'[4]BACK UP'!$A$76:$IV$76,'[4]BACK UP'!$A$80:$IV$80,'[4]BACK UP'!$A$84:$IV$84,'[4]BACK UP'!$A$89:$IV$89,'[4]BACK UP'!$A$94:$IV$94,'[4]BACK UP'!$A$99:$IV$99,'[4]BACK UP'!$A$104:$IV$104</definedName>
    <definedName name="SEV">#N/A</definedName>
    <definedName name="TWP">#REF!</definedName>
    <definedName name="VILLAGES">#REF!</definedName>
    <definedName name="ZBACKUP">#REF!</definedName>
    <definedName name="ZZDONTUSE">#REF!</definedName>
  </definedNames>
  <calcPr calcId="152511"/>
</workbook>
</file>

<file path=xl/calcChain.xml><?xml version="1.0" encoding="utf-8"?>
<calcChain xmlns="http://schemas.openxmlformats.org/spreadsheetml/2006/main">
  <c r="L11" i="11" l="1"/>
  <c r="L9" i="11"/>
  <c r="N11" i="11" l="1"/>
  <c r="N10" i="11"/>
  <c r="L10" i="11"/>
  <c r="N4" i="10"/>
  <c r="L4" i="10"/>
  <c r="K11" i="11" l="1"/>
  <c r="K9" i="11" l="1"/>
  <c r="K10" i="11"/>
  <c r="N7" i="11"/>
  <c r="L7" i="11"/>
  <c r="K7" i="11"/>
  <c r="N4" i="11"/>
  <c r="L4" i="11"/>
  <c r="K4" i="11"/>
  <c r="M11" i="11" l="1"/>
  <c r="N9" i="11"/>
  <c r="N8" i="11"/>
  <c r="L8" i="11"/>
  <c r="K8" i="11"/>
  <c r="N6" i="11"/>
  <c r="L6" i="11"/>
  <c r="K6" i="11"/>
  <c r="N5" i="11"/>
  <c r="K5" i="11"/>
  <c r="K4" i="10"/>
  <c r="A18" i="14" l="1"/>
  <c r="A9" i="14"/>
  <c r="A10" i="14"/>
  <c r="A11" i="14"/>
  <c r="A12" i="14"/>
  <c r="A13" i="14"/>
  <c r="A14" i="14"/>
  <c r="A15" i="14"/>
  <c r="A8" i="14"/>
  <c r="A5" i="14"/>
  <c r="Q59" i="11"/>
  <c r="Q60" i="11"/>
  <c r="Q61" i="11"/>
  <c r="Q62" i="11"/>
  <c r="Q46" i="10"/>
  <c r="Q47" i="10"/>
  <c r="Q48" i="10"/>
  <c r="Q49" i="10"/>
  <c r="Q50" i="10"/>
  <c r="Q51" i="10"/>
  <c r="Q52" i="10"/>
  <c r="Q53" i="10"/>
  <c r="Q54" i="10"/>
  <c r="Q55" i="10"/>
  <c r="Q56" i="10"/>
  <c r="Q57" i="10"/>
  <c r="Q58" i="10"/>
  <c r="Q59" i="10"/>
  <c r="Q60" i="10"/>
  <c r="Q61" i="10"/>
  <c r="Q62" i="10"/>
  <c r="J6" i="11" l="1"/>
  <c r="P6" i="11" l="1"/>
  <c r="Q6" i="11" s="1"/>
  <c r="B10" i="14" s="1"/>
  <c r="P45" i="12" l="1"/>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42" i="11" l="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5" i="11"/>
  <c r="P4" i="11"/>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J18" i="11" l="1"/>
  <c r="Q18" i="11" s="1"/>
  <c r="J19" i="11"/>
  <c r="Q19" i="11" s="1"/>
  <c r="J20" i="11"/>
  <c r="Q20" i="11" s="1"/>
  <c r="J21" i="11"/>
  <c r="Q21" i="11" s="1"/>
  <c r="J22" i="11"/>
  <c r="Q22" i="11" s="1"/>
  <c r="J21" i="12"/>
  <c r="Q21" i="12" s="1"/>
  <c r="J22" i="12"/>
  <c r="Q22" i="12" s="1"/>
  <c r="J23" i="12"/>
  <c r="Q23" i="12" s="1"/>
  <c r="J24" i="12"/>
  <c r="Q24" i="12" s="1"/>
  <c r="J25" i="12"/>
  <c r="Q25" i="12" s="1"/>
  <c r="J21" i="10"/>
  <c r="Q21" i="10" s="1"/>
  <c r="J22" i="10"/>
  <c r="Q22" i="10" s="1"/>
  <c r="J23" i="10"/>
  <c r="Q23" i="10" s="1"/>
  <c r="J24" i="10"/>
  <c r="Q24" i="10" s="1"/>
  <c r="J25" i="10"/>
  <c r="Q25" i="10" s="1"/>
  <c r="J5" i="11"/>
  <c r="Q5" i="11" s="1"/>
  <c r="B9" i="14" s="1"/>
  <c r="J7" i="11"/>
  <c r="Q7" i="11" s="1"/>
  <c r="B11" i="14" s="1"/>
  <c r="J8" i="11"/>
  <c r="Q8" i="11" s="1"/>
  <c r="B12" i="14" s="1"/>
  <c r="J9" i="11"/>
  <c r="Q9" i="11" s="1"/>
  <c r="B13" i="14" s="1"/>
  <c r="J10" i="11"/>
  <c r="Q10" i="11" s="1"/>
  <c r="B14" i="14" s="1"/>
  <c r="J11" i="11"/>
  <c r="Q11" i="11" s="1"/>
  <c r="B15" i="14" s="1"/>
  <c r="J12" i="11"/>
  <c r="Q12" i="11" s="1"/>
  <c r="J13" i="11"/>
  <c r="Q13" i="11" s="1"/>
  <c r="J14" i="11"/>
  <c r="Q14" i="11" s="1"/>
  <c r="J15" i="11"/>
  <c r="Q15" i="11" s="1"/>
  <c r="J16" i="11"/>
  <c r="Q16" i="11" s="1"/>
  <c r="J17" i="11"/>
  <c r="Q17" i="11" s="1"/>
  <c r="J5" i="12"/>
  <c r="Q5" i="12" s="1"/>
  <c r="J6" i="12"/>
  <c r="Q6" i="12" s="1"/>
  <c r="J7" i="12"/>
  <c r="Q7" i="12" s="1"/>
  <c r="J8" i="12"/>
  <c r="Q8" i="12" s="1"/>
  <c r="J9" i="12"/>
  <c r="Q9" i="12" s="1"/>
  <c r="J10" i="12"/>
  <c r="Q10" i="12" s="1"/>
  <c r="J11" i="12"/>
  <c r="Q11" i="12" s="1"/>
  <c r="J12" i="12"/>
  <c r="Q12" i="12" s="1"/>
  <c r="J13" i="12"/>
  <c r="Q13" i="12" s="1"/>
  <c r="J14" i="12"/>
  <c r="Q14" i="12" s="1"/>
  <c r="J15" i="12"/>
  <c r="Q15" i="12" s="1"/>
  <c r="J16" i="12"/>
  <c r="Q16" i="12" s="1"/>
  <c r="J17" i="12"/>
  <c r="Q17" i="12" s="1"/>
  <c r="J18" i="12"/>
  <c r="Q18" i="12" s="1"/>
  <c r="J19" i="12"/>
  <c r="Q19" i="12" s="1"/>
  <c r="J20" i="12"/>
  <c r="Q20" i="12" s="1"/>
  <c r="J5" i="10"/>
  <c r="Q5" i="10" s="1"/>
  <c r="J6" i="10"/>
  <c r="Q6" i="10" s="1"/>
  <c r="J7" i="10"/>
  <c r="Q7" i="10" s="1"/>
  <c r="J8" i="10"/>
  <c r="Q8" i="10" s="1"/>
  <c r="J9" i="10"/>
  <c r="Q9" i="10" s="1"/>
  <c r="J10" i="10"/>
  <c r="Q10" i="10" s="1"/>
  <c r="J11" i="10"/>
  <c r="Q11" i="10" s="1"/>
  <c r="J12" i="10"/>
  <c r="Q12" i="10" s="1"/>
  <c r="J13" i="10"/>
  <c r="Q13" i="10" s="1"/>
  <c r="J14" i="10"/>
  <c r="Q14" i="10" s="1"/>
  <c r="J15" i="10"/>
  <c r="Q15" i="10" s="1"/>
  <c r="J16" i="10"/>
  <c r="Q16" i="10" s="1"/>
  <c r="J17" i="10"/>
  <c r="Q17" i="10" s="1"/>
  <c r="J18" i="10"/>
  <c r="Q18" i="10" s="1"/>
  <c r="J19" i="10"/>
  <c r="Q19" i="10" s="1"/>
  <c r="J20" i="10"/>
  <c r="Q20" i="10" s="1"/>
  <c r="J4" i="12"/>
  <c r="Q4" i="12" s="1"/>
  <c r="B18" i="14" s="1"/>
  <c r="J4" i="11"/>
  <c r="Q4" i="11" s="1"/>
  <c r="B8" i="14" s="1"/>
  <c r="J4" i="10"/>
  <c r="Q4" i="10" s="1"/>
  <c r="B5" i="14" s="1"/>
  <c r="J26" i="12"/>
  <c r="Q26" i="12" s="1"/>
  <c r="J27" i="12"/>
  <c r="Q27" i="12" s="1"/>
  <c r="J28" i="12"/>
  <c r="Q28" i="12" s="1"/>
  <c r="J29" i="12"/>
  <c r="Q29" i="12" s="1"/>
  <c r="J30" i="12"/>
  <c r="Q30" i="12" s="1"/>
  <c r="J31" i="12"/>
  <c r="Q31" i="12" s="1"/>
  <c r="J32" i="12"/>
  <c r="Q32" i="12" s="1"/>
  <c r="J33" i="12"/>
  <c r="Q33" i="12" s="1"/>
  <c r="J34" i="12"/>
  <c r="Q34" i="12" s="1"/>
  <c r="J35" i="12"/>
  <c r="Q35" i="12" s="1"/>
  <c r="J36" i="12"/>
  <c r="Q36" i="12" s="1"/>
  <c r="J37" i="12"/>
  <c r="Q37" i="12" s="1"/>
  <c r="J38" i="12"/>
  <c r="Q38" i="12" s="1"/>
  <c r="J39" i="12"/>
  <c r="Q39" i="12" s="1"/>
  <c r="J40" i="12"/>
  <c r="Q40" i="12" s="1"/>
  <c r="J41" i="12"/>
  <c r="Q41" i="12" s="1"/>
  <c r="J42" i="12"/>
  <c r="Q42" i="12" s="1"/>
  <c r="J43" i="12"/>
  <c r="Q43" i="12" s="1"/>
  <c r="J44" i="12"/>
  <c r="Q44" i="12" s="1"/>
  <c r="J45" i="12"/>
  <c r="Q45" i="12" s="1"/>
  <c r="J46" i="12"/>
  <c r="Q46" i="12" s="1"/>
  <c r="J47" i="12"/>
  <c r="Q47" i="12" s="1"/>
  <c r="J48" i="12"/>
  <c r="Q48" i="12" s="1"/>
  <c r="J49" i="12"/>
  <c r="Q49" i="12" s="1"/>
  <c r="J50" i="12"/>
  <c r="Q50" i="12" s="1"/>
  <c r="J51" i="12"/>
  <c r="Q51" i="12" s="1"/>
  <c r="J52" i="12"/>
  <c r="Q52" i="12" s="1"/>
  <c r="J53" i="12"/>
  <c r="Q53" i="12" s="1"/>
  <c r="J54" i="12"/>
  <c r="Q54" i="12" s="1"/>
  <c r="J55" i="12"/>
  <c r="Q55" i="12" s="1"/>
  <c r="J56" i="12"/>
  <c r="Q56" i="12" s="1"/>
  <c r="J57" i="12"/>
  <c r="Q57" i="12" s="1"/>
  <c r="J58" i="12"/>
  <c r="Q58" i="12" s="1"/>
  <c r="J59" i="12"/>
  <c r="Q59" i="12" s="1"/>
  <c r="J60" i="12"/>
  <c r="Q60" i="12" s="1"/>
  <c r="J61" i="12"/>
  <c r="Q61" i="12" s="1"/>
  <c r="J62" i="12"/>
  <c r="Q62" i="12" s="1"/>
  <c r="J63" i="12"/>
  <c r="J64" i="12"/>
  <c r="J65" i="12"/>
  <c r="J66" i="12"/>
  <c r="J67" i="12"/>
  <c r="J68" i="12"/>
  <c r="J69" i="12"/>
  <c r="J23" i="11"/>
  <c r="Q23" i="11" s="1"/>
  <c r="J24" i="11"/>
  <c r="Q24" i="11" s="1"/>
  <c r="J25" i="11"/>
  <c r="Q25" i="11" s="1"/>
  <c r="J26" i="11"/>
  <c r="Q26" i="11" s="1"/>
  <c r="J27" i="11"/>
  <c r="Q27" i="11" s="1"/>
  <c r="J28" i="11"/>
  <c r="Q28" i="11" s="1"/>
  <c r="J29" i="11"/>
  <c r="Q29" i="11" s="1"/>
  <c r="J30" i="11"/>
  <c r="Q30" i="11" s="1"/>
  <c r="J31" i="11"/>
  <c r="Q31" i="11" s="1"/>
  <c r="J32" i="11"/>
  <c r="Q32" i="11" s="1"/>
  <c r="J33" i="11"/>
  <c r="Q33" i="11" s="1"/>
  <c r="J34" i="11"/>
  <c r="Q34" i="11" s="1"/>
  <c r="J35" i="11"/>
  <c r="Q35" i="11" s="1"/>
  <c r="J36" i="11"/>
  <c r="Q36" i="11" s="1"/>
  <c r="J37" i="11"/>
  <c r="Q37" i="11" s="1"/>
  <c r="J38" i="11"/>
  <c r="Q38" i="11" s="1"/>
  <c r="J39" i="11"/>
  <c r="Q39" i="11" s="1"/>
  <c r="J40" i="11"/>
  <c r="Q40" i="11" s="1"/>
  <c r="J41" i="11"/>
  <c r="Q41" i="11" s="1"/>
  <c r="J42" i="11"/>
  <c r="Q42" i="11" s="1"/>
  <c r="J43" i="11"/>
  <c r="Q43" i="11" s="1"/>
  <c r="J44" i="11"/>
  <c r="Q44" i="11" s="1"/>
  <c r="J45" i="11"/>
  <c r="Q45" i="11" s="1"/>
  <c r="J46" i="11"/>
  <c r="Q46" i="11" s="1"/>
  <c r="J47" i="11"/>
  <c r="Q47" i="11" s="1"/>
  <c r="J48" i="11"/>
  <c r="Q48" i="11" s="1"/>
  <c r="J49" i="11"/>
  <c r="Q49" i="11" s="1"/>
  <c r="J50" i="11"/>
  <c r="Q50" i="11" s="1"/>
  <c r="J51" i="11"/>
  <c r="Q51" i="11" s="1"/>
  <c r="J52" i="11"/>
  <c r="Q52" i="11" s="1"/>
  <c r="J53" i="11"/>
  <c r="Q53" i="11" s="1"/>
  <c r="J54" i="11"/>
  <c r="Q54" i="11" s="1"/>
  <c r="J55" i="11"/>
  <c r="Q55" i="11" s="1"/>
  <c r="J56" i="11"/>
  <c r="Q56" i="11" s="1"/>
  <c r="J57" i="11"/>
  <c r="Q57" i="11" s="1"/>
  <c r="J58" i="11"/>
  <c r="Q58" i="11" s="1"/>
  <c r="J26" i="10"/>
  <c r="Q26" i="10" s="1"/>
  <c r="J27" i="10"/>
  <c r="Q27" i="10" s="1"/>
  <c r="J28" i="10"/>
  <c r="Q28" i="10" s="1"/>
  <c r="J29" i="10"/>
  <c r="Q29" i="10" s="1"/>
  <c r="J30" i="10"/>
  <c r="Q30" i="10" s="1"/>
  <c r="J31" i="10"/>
  <c r="Q31" i="10" s="1"/>
  <c r="J32" i="10"/>
  <c r="Q32" i="10" s="1"/>
  <c r="J33" i="10"/>
  <c r="Q33" i="10" s="1"/>
  <c r="J34" i="10"/>
  <c r="Q34" i="10" s="1"/>
  <c r="J35" i="10"/>
  <c r="Q35" i="10" s="1"/>
  <c r="J36" i="10"/>
  <c r="Q36" i="10" s="1"/>
  <c r="J37" i="10"/>
  <c r="Q37" i="10" s="1"/>
  <c r="J38" i="10"/>
  <c r="Q38" i="10" s="1"/>
  <c r="J39" i="10"/>
  <c r="Q39" i="10" s="1"/>
  <c r="J40" i="10"/>
  <c r="Q40" i="10" s="1"/>
  <c r="J41" i="10"/>
  <c r="Q41" i="10" s="1"/>
  <c r="J42" i="10"/>
  <c r="Q42" i="10" s="1"/>
  <c r="J43" i="10"/>
  <c r="Q43" i="10" s="1"/>
  <c r="J44" i="10"/>
  <c r="Q44" i="10" s="1"/>
  <c r="J45" i="10"/>
  <c r="Q45" i="10" s="1"/>
</calcChain>
</file>

<file path=xl/sharedStrings.xml><?xml version="1.0" encoding="utf-8"?>
<sst xmlns="http://schemas.openxmlformats.org/spreadsheetml/2006/main" count="203" uniqueCount="104">
  <si>
    <t>80-2040</t>
  </si>
  <si>
    <t>SOUTH HAVEN CITY</t>
  </si>
  <si>
    <t>80000</t>
  </si>
  <si>
    <t>80090</t>
  </si>
  <si>
    <t>BLOOMINGDALE</t>
  </si>
  <si>
    <t>80040</t>
  </si>
  <si>
    <t>COVERT</t>
  </si>
  <si>
    <t>80050</t>
  </si>
  <si>
    <t>DECATUR</t>
  </si>
  <si>
    <t>80110</t>
  </si>
  <si>
    <t>GOBLES</t>
  </si>
  <si>
    <t>80140</t>
  </si>
  <si>
    <t>LAWTON</t>
  </si>
  <si>
    <t>80150</t>
  </si>
  <si>
    <t>MATTAWAN</t>
  </si>
  <si>
    <t>80010</t>
  </si>
  <si>
    <t>SOUTH HAVEN</t>
  </si>
  <si>
    <t>VAN BUREN ISD</t>
  </si>
  <si>
    <t>Code</t>
  </si>
  <si>
    <t xml:space="preserve">Taxing Authority </t>
  </si>
  <si>
    <t>School Dist, Intermediate School Dist, Community College</t>
  </si>
  <si>
    <t>Enter 'IC' if the taxing authority exists in multiple counties</t>
  </si>
  <si>
    <t>If IC, enter the name of the county responsible for calculating the MRF for this taxing authority. This county will also be responsible for reporting the total taxable value of this taxing authority on the IC form.</t>
  </si>
  <si>
    <t>2013 FINAL TV</t>
  </si>
  <si>
    <t>Commercial 
Personal Property</t>
  </si>
  <si>
    <t>Industrial 
Personal Property</t>
  </si>
  <si>
    <t>1/2 of the Total IFT New Facility Personal Property TV where the Land is Classified as Commercial Real</t>
  </si>
  <si>
    <t>1/2 of the Total IFT New Facility Personal Property TV where the Land is Classified as Industrial Real</t>
  </si>
  <si>
    <t>IFT Replacement/Rehab TV of Personal Property</t>
  </si>
  <si>
    <t>2013 Taxable Value Total</t>
  </si>
  <si>
    <t>County, Township, City, Village</t>
  </si>
  <si>
    <t>Other Authorities</t>
  </si>
  <si>
    <t>All submissions must be in Excel format.</t>
  </si>
  <si>
    <t>PP Values - Co,Twp,City,Vlg</t>
  </si>
  <si>
    <t>PP Values - SD, ISD, CC</t>
  </si>
  <si>
    <t>PP Values - Addl Authorities</t>
  </si>
  <si>
    <t>Special Notes:</t>
  </si>
  <si>
    <t>All reported taxable values should include any Renaissance Zone or MCL 211.7d</t>
  </si>
  <si>
    <t>property values for the requested classifications.</t>
  </si>
  <si>
    <t>For township value calculations - Make sure township values include the values</t>
  </si>
  <si>
    <t>of all villages within the township.</t>
  </si>
  <si>
    <t>For any personal property that was assessed in 2013 as real or utility personal</t>
  </si>
  <si>
    <t xml:space="preserve">For any personal property that was assessed in 2013 as commercial personal </t>
  </si>
  <si>
    <t>If you have any questions about this spreadsheet</t>
  </si>
  <si>
    <t>Please contact Darcy at (517) 335-1218</t>
  </si>
  <si>
    <t xml:space="preserve"> the calculations required by this form are provided.</t>
  </si>
  <si>
    <t>IC</t>
  </si>
  <si>
    <t>NONE</t>
  </si>
  <si>
    <t/>
  </si>
  <si>
    <t>For each taxing unit levying a millage in more than 1 county, the county</t>
  </si>
  <si>
    <t>equalization director responsible for compiling the taxing unit's taxable value</t>
  </si>
  <si>
    <t>under section 34d shall also compile the taxing unit's information for this</t>
  </si>
  <si>
    <t>report (MCL 211.27e)</t>
  </si>
  <si>
    <t>information for each of the multi-county taxing units. We entered the units in</t>
  </si>
  <si>
    <t>this spreadsheet we thought your county was responsible for. If a multi-county</t>
  </si>
  <si>
    <t>taxing unit is listed that you are not responsible for under section 34d, or if  you</t>
  </si>
  <si>
    <t xml:space="preserve">are responsible for a multi-county taxing unit and it is not listed here, please </t>
  </si>
  <si>
    <t>notify Howard or Darcy immediately.</t>
  </si>
  <si>
    <t>For each multi-county taxing unit listed:</t>
  </si>
  <si>
    <t>1. Compile the required taxable values from each county within the multi-county</t>
  </si>
  <si>
    <t>taxing unit's jurisdiction.</t>
  </si>
  <si>
    <t>2. Total the taxable values reported by the counties for each of the classifications</t>
  </si>
  <si>
    <t>listed in the spreadsheet and enter the totals on the line provided. Use only one</t>
  </si>
  <si>
    <t xml:space="preserve">line to enter values for any one taxing unit. You do not need to report the total </t>
  </si>
  <si>
    <t>taxable values for each county separately. Report only the total taxable values for</t>
  </si>
  <si>
    <t>the multi-county taxing unit as a whole.</t>
  </si>
  <si>
    <t xml:space="preserve">Please fill out the following 3 worksheets completely for any multi-county taxing </t>
  </si>
  <si>
    <t>unit that may be listed there:</t>
  </si>
  <si>
    <t>Ad Valorem Roll
List the Total Taxable Value for All Counties Combined that is Requested Below from the Ad Valorem Roll for Each Taxing Authority Listed for Year:</t>
  </si>
  <si>
    <t>IFT Roll
List the Taxable Value for All Counties Combined that is Requested Below from the Industrial Facilities Tax Exempt Roll (IFT) for Each Taxing Authority Listed for Year:</t>
  </si>
  <si>
    <t>Submit spreadsheet to:  TreasORTA@michigan.gov</t>
  </si>
  <si>
    <t>Contact Darcy Marusich or Howard Heideman with questions.  Thank you.</t>
  </si>
  <si>
    <t>We've tried to determine which counties were responsible for reporting the</t>
  </si>
  <si>
    <t>VAN BUREN COUNTY</t>
  </si>
  <si>
    <t>VAN BUREN</t>
  </si>
  <si>
    <t>This Personal Property IC Summary Report is to be used for reporting</t>
  </si>
  <si>
    <t>Totals for Multi-County Taxing Units</t>
  </si>
  <si>
    <t>2016 Personal Property IC Summary Report</t>
  </si>
  <si>
    <t>2016 taxable values  of multi-county taxing units only.</t>
  </si>
  <si>
    <t>Please enter 2016 values in columns K through O of each worksheet.</t>
  </si>
  <si>
    <t>Please update 2013 values with the most current values available.</t>
  </si>
  <si>
    <t xml:space="preserve">property, but in 2016 is assessed as commercial personal or industrial personal </t>
  </si>
  <si>
    <t>or industrial personal, but in 2016 is assessed as real or utility personal</t>
  </si>
  <si>
    <r>
      <t xml:space="preserve">Most debt millage calculations </t>
    </r>
    <r>
      <rPr>
        <b/>
        <u/>
        <sz val="12"/>
        <color indexed="16"/>
        <rFont val="Arial"/>
        <family val="2"/>
      </rPr>
      <t>cannot</t>
    </r>
    <r>
      <rPr>
        <b/>
        <sz val="12"/>
        <color indexed="16"/>
        <rFont val="Arial"/>
        <family val="2"/>
      </rPr>
      <t xml:space="preserve"> be completed for the July 2016 billing until</t>
    </r>
  </si>
  <si>
    <t>2016 TV as of 
State Equalization in May</t>
  </si>
  <si>
    <t>2016 TV</t>
  </si>
  <si>
    <t>2016 Taxable Value Total</t>
  </si>
  <si>
    <t xml:space="preserve">Personal Property Exemption Loss
[2013 TV - 2016 TV]
</t>
  </si>
  <si>
    <t>Taxing Unit</t>
  </si>
  <si>
    <t>2016 IC Personal Property Exemption Loss Amount</t>
  </si>
  <si>
    <t>COUNTY: Do not distribute this summary sheet until all current year values have been entered on the three subsequent worksheets.</t>
  </si>
  <si>
    <t>CITY AND VLG IC TAXABLE VALUES</t>
  </si>
  <si>
    <t>LOCAL SD, ISD &amp; CC IC TAXABLE VALUES</t>
  </si>
  <si>
    <t>OTHER AUTHORITIES IC TAXABLE VALUE</t>
  </si>
  <si>
    <t>Personal Property IC Summary Report for Debt Millage Rate and Reimbursement Calculations
80 VAN BUREN COUNTY
Make sure to enter values for each taxing authority listed here, to the right through column O</t>
  </si>
  <si>
    <t>property, exclude the property’s 2016 taxable value from the totals and</t>
  </si>
  <si>
    <t>separately provide the 2016 taxable value of the property.</t>
  </si>
  <si>
    <t>property, exclude the property's 2013 taxable value from the totals and</t>
  </si>
  <si>
    <t>separately provide the 2013 taxable value of the property.</t>
  </si>
  <si>
    <t>Submit a copy of the new Distribution page to each of your taxing units.</t>
  </si>
  <si>
    <t>IMPORTANT: The local governmental unit requesting debt millage to be levied is required under MCL 123.1353 to include the Personal Property Exemption Loss amount in its debt millage calculation.</t>
  </si>
  <si>
    <t>A Positive Amount Represents the Amount of Personal Property Exemption Loss
A Negative Amount Will Appear if the 
2016 TV is Greater than the 2013 TV - This Indicates there is No Exemption Loss for the Taxable Values Entered</t>
  </si>
  <si>
    <t>Please submit this spreadsheet as soon as possible, but no later than May 24th.</t>
  </si>
  <si>
    <t>For Debt Millage Rate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</si>
</sst>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quot;$&quot;#,##0"/>
  </numFmts>
  <fonts count="15" x14ac:knownFonts="1">
    <font>
      <sz val="10"/>
      <name val="Arial"/>
    </font>
    <font>
      <sz val="10"/>
      <name val="Arial"/>
      <family val="2"/>
    </font>
    <font>
      <sz val="10"/>
      <color indexed="8"/>
      <name val="Arial"/>
      <family val="2"/>
    </font>
    <font>
      <sz val="10"/>
      <name val="Arial"/>
      <family val="2"/>
    </font>
    <font>
      <b/>
      <sz val="12"/>
      <color indexed="16"/>
      <name val="Arial"/>
      <family val="2"/>
    </font>
    <font>
      <b/>
      <u/>
      <sz val="12"/>
      <color indexed="16"/>
      <name val="Arial"/>
      <family val="2"/>
    </font>
    <font>
      <i/>
      <sz val="10"/>
      <color theme="0"/>
      <name val="Arial"/>
      <family val="2"/>
    </font>
    <font>
      <sz val="10"/>
      <color theme="0"/>
      <name val="Arial"/>
      <family val="2"/>
    </font>
    <font>
      <b/>
      <sz val="12"/>
      <color theme="0"/>
      <name val="Arial"/>
      <family val="2"/>
    </font>
    <font>
      <b/>
      <sz val="12"/>
      <color rgb="FF800000"/>
      <name val="Arial"/>
      <family val="2"/>
    </font>
    <font>
      <b/>
      <sz val="14"/>
      <color rgb="FF800000"/>
      <name val="Arial"/>
      <family val="2"/>
    </font>
    <font>
      <b/>
      <sz val="10"/>
      <color theme="0"/>
      <name val="Arial"/>
      <family val="2"/>
    </font>
    <font>
      <b/>
      <sz val="11"/>
      <color theme="0"/>
      <name val="Arial"/>
      <family val="2"/>
    </font>
    <font>
      <b/>
      <sz val="10"/>
      <name val="Arial"/>
      <family val="2"/>
    </font>
    <font>
      <b/>
      <sz val="12"/>
      <color rgb="FFFF0000"/>
      <name val="Arial"/>
      <family val="2"/>
    </font>
  </fonts>
  <fills count="14">
    <fill>
      <patternFill patternType="none"/>
    </fill>
    <fill>
      <patternFill patternType="gray125"/>
    </fill>
    <fill>
      <patternFill patternType="solid">
        <fgColor rgb="FF002060"/>
        <bgColor indexed="64"/>
      </patternFill>
    </fill>
    <fill>
      <patternFill patternType="solid">
        <fgColor rgb="FFFFFF99"/>
        <bgColor indexed="64"/>
      </patternFill>
    </fill>
    <fill>
      <patternFill patternType="solid">
        <fgColor rgb="FFB6DDE8"/>
        <bgColor indexed="64"/>
      </patternFill>
    </fill>
    <fill>
      <patternFill patternType="solid">
        <fgColor theme="5" tint="-0.499984740745262"/>
        <bgColor indexed="64"/>
      </patternFill>
    </fill>
    <fill>
      <patternFill patternType="solid">
        <fgColor rgb="FFCC3300"/>
        <bgColor indexed="64"/>
      </patternFill>
    </fill>
    <fill>
      <patternFill patternType="solid">
        <fgColor rgb="FFCC6600"/>
        <bgColor indexed="64"/>
      </patternFill>
    </fill>
    <fill>
      <patternFill patternType="solid">
        <fgColor rgb="FFFF990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rgb="FF97B953"/>
        <bgColor indexed="64"/>
      </patternFill>
    </fill>
    <fill>
      <patternFill patternType="solid">
        <fgColor theme="0" tint="-4.9989318521683403E-2"/>
        <bgColor indexed="64"/>
      </patternFill>
    </fill>
    <fill>
      <patternFill patternType="solid">
        <fgColor rgb="FFF2DAD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3" fontId="1" fillId="0" borderId="0" applyFont="0" applyFill="0" applyBorder="0" applyAlignment="0" applyProtection="0"/>
    <xf numFmtId="0" fontId="2" fillId="0" borderId="0"/>
    <xf numFmtId="0" fontId="2" fillId="0" borderId="0"/>
    <xf numFmtId="0" fontId="2" fillId="0" borderId="0"/>
    <xf numFmtId="0" fontId="1" fillId="0" borderId="0"/>
  </cellStyleXfs>
  <cellXfs count="84">
    <xf numFmtId="0" fontId="0" fillId="0" borderId="0" xfId="0"/>
    <xf numFmtId="49" fontId="3" fillId="0" borderId="1" xfId="1" applyNumberFormat="1" applyFont="1" applyFill="1" applyBorder="1" applyAlignment="1" applyProtection="1">
      <protection locked="0"/>
    </xf>
    <xf numFmtId="49" fontId="3" fillId="0" borderId="0" xfId="1" applyNumberFormat="1" applyFont="1" applyFill="1" applyBorder="1" applyAlignment="1" applyProtection="1">
      <protection locked="0"/>
    </xf>
    <xf numFmtId="164" fontId="3" fillId="0" borderId="0" xfId="1" applyNumberFormat="1" applyFont="1" applyFill="1" applyBorder="1" applyAlignment="1" applyProtection="1"/>
    <xf numFmtId="164" fontId="3" fillId="0" borderId="0" xfId="1" applyNumberFormat="1" applyFont="1" applyFill="1" applyBorder="1" applyAlignment="1" applyProtection="1">
      <protection locked="0"/>
    </xf>
    <xf numFmtId="164" fontId="3" fillId="0" borderId="1" xfId="1" applyNumberFormat="1" applyFont="1" applyFill="1" applyBorder="1" applyAlignment="1" applyProtection="1"/>
    <xf numFmtId="164" fontId="3" fillId="0" borderId="1" xfId="1" applyNumberFormat="1" applyFont="1" applyFill="1" applyBorder="1" applyAlignment="1" applyProtection="1">
      <protection locked="0"/>
    </xf>
    <xf numFmtId="49" fontId="3" fillId="0" borderId="1" xfId="5" applyNumberFormat="1" applyFont="1" applyFill="1" applyBorder="1" applyAlignment="1" applyProtection="1">
      <protection locked="0"/>
    </xf>
    <xf numFmtId="49" fontId="3" fillId="0" borderId="1" xfId="4" applyNumberFormat="1" applyFont="1" applyFill="1" applyBorder="1" applyAlignment="1" applyProtection="1">
      <protection locked="0"/>
    </xf>
    <xf numFmtId="49" fontId="3" fillId="0" borderId="1" xfId="3" applyNumberFormat="1" applyFont="1" applyFill="1" applyBorder="1" applyAlignment="1" applyProtection="1">
      <protection locked="0"/>
    </xf>
    <xf numFmtId="49" fontId="3" fillId="0" borderId="0" xfId="3" applyNumberFormat="1" applyFont="1" applyFill="1" applyBorder="1" applyAlignment="1" applyProtection="1">
      <protection locked="0"/>
    </xf>
    <xf numFmtId="164" fontId="3" fillId="0" borderId="1" xfId="1" applyNumberFormat="1" applyFont="1" applyFill="1" applyBorder="1" applyAlignment="1" applyProtection="1">
      <alignment horizontal="center"/>
      <protection locked="0"/>
    </xf>
    <xf numFmtId="164" fontId="3" fillId="0" borderId="0" xfId="1" applyNumberFormat="1" applyFont="1" applyFill="1" applyBorder="1" applyAlignment="1" applyProtection="1">
      <alignment horizontal="center"/>
      <protection locked="0"/>
    </xf>
    <xf numFmtId="164" fontId="6" fillId="2" borderId="0" xfId="1" applyNumberFormat="1" applyFont="1" applyFill="1" applyBorder="1" applyAlignment="1" applyProtection="1">
      <alignment horizontal="center" wrapText="1"/>
      <protection locked="0"/>
    </xf>
    <xf numFmtId="164" fontId="3" fillId="0" borderId="0" xfId="0" applyNumberFormat="1" applyFont="1" applyFill="1" applyBorder="1" applyAlignment="1" applyProtection="1">
      <protection locked="0"/>
    </xf>
    <xf numFmtId="49" fontId="3" fillId="0" borderId="1" xfId="0" applyNumberFormat="1" applyFont="1" applyFill="1" applyBorder="1" applyAlignment="1" applyProtection="1">
      <protection locked="0"/>
    </xf>
    <xf numFmtId="164" fontId="3" fillId="0" borderId="1" xfId="0" applyNumberFormat="1" applyFont="1" applyFill="1" applyBorder="1" applyAlignment="1" applyProtection="1">
      <alignment horizontal="center"/>
      <protection locked="0"/>
    </xf>
    <xf numFmtId="164" fontId="3" fillId="0" borderId="1" xfId="0" applyNumberFormat="1" applyFont="1" applyFill="1" applyBorder="1" applyAlignment="1" applyProtection="1">
      <protection locked="0"/>
    </xf>
    <xf numFmtId="49" fontId="3" fillId="0" borderId="0" xfId="0" applyNumberFormat="1" applyFont="1" applyFill="1" applyBorder="1" applyAlignment="1" applyProtection="1">
      <protection locked="0"/>
    </xf>
    <xf numFmtId="164" fontId="3" fillId="0" borderId="0" xfId="0" applyNumberFormat="1" applyFont="1" applyFill="1" applyBorder="1" applyAlignment="1" applyProtection="1">
      <alignment horizontal="center"/>
      <protection locked="0"/>
    </xf>
    <xf numFmtId="164" fontId="3" fillId="0" borderId="0" xfId="0" applyNumberFormat="1" applyFont="1" applyFill="1" applyBorder="1" applyAlignment="1" applyProtection="1"/>
    <xf numFmtId="164" fontId="6" fillId="2" borderId="0" xfId="1" applyNumberFormat="1" applyFont="1" applyFill="1" applyBorder="1" applyAlignment="1" applyProtection="1">
      <alignment horizontal="center" wrapText="1"/>
    </xf>
    <xf numFmtId="164" fontId="3" fillId="3" borderId="1" xfId="1" applyNumberFormat="1" applyFont="1" applyFill="1" applyBorder="1" applyAlignment="1" applyProtection="1">
      <alignment horizontal="center"/>
      <protection locked="0"/>
    </xf>
    <xf numFmtId="164" fontId="3" fillId="3" borderId="1" xfId="1" applyNumberFormat="1" applyFont="1" applyFill="1" applyBorder="1" applyAlignment="1" applyProtection="1"/>
    <xf numFmtId="164" fontId="3" fillId="3" borderId="1" xfId="0" applyNumberFormat="1" applyFont="1" applyFill="1" applyBorder="1" applyAlignment="1" applyProtection="1">
      <alignment horizontal="center"/>
      <protection locked="0"/>
    </xf>
    <xf numFmtId="164" fontId="3" fillId="3" borderId="1" xfId="0" applyNumberFormat="1" applyFont="1" applyFill="1" applyBorder="1" applyAlignment="1" applyProtection="1">
      <protection locked="0"/>
    </xf>
    <xf numFmtId="164" fontId="3" fillId="3" borderId="1" xfId="1" applyNumberFormat="1" applyFont="1" applyFill="1" applyBorder="1" applyAlignment="1" applyProtection="1">
      <alignment horizontal="center"/>
    </xf>
    <xf numFmtId="164" fontId="7" fillId="2" borderId="0" xfId="1" applyNumberFormat="1" applyFont="1" applyFill="1" applyBorder="1" applyAlignment="1" applyProtection="1">
      <alignment horizontal="center" wrapText="1"/>
      <protection locked="0"/>
    </xf>
    <xf numFmtId="164" fontId="7" fillId="2" borderId="0" xfId="0" applyNumberFormat="1" applyFont="1" applyFill="1" applyBorder="1" applyAlignment="1" applyProtection="1">
      <alignment horizontal="center" wrapText="1"/>
      <protection locked="0"/>
    </xf>
    <xf numFmtId="49" fontId="9" fillId="4" borderId="0" xfId="0" applyNumberFormat="1" applyFont="1" applyFill="1" applyAlignment="1">
      <alignment horizontal="center" vertical="center"/>
    </xf>
    <xf numFmtId="0" fontId="9" fillId="4" borderId="0" xfId="0" applyFont="1" applyFill="1" applyAlignment="1">
      <alignment vertical="center"/>
    </xf>
    <xf numFmtId="49" fontId="10" fillId="4" borderId="0" xfId="0" applyNumberFormat="1" applyFont="1" applyFill="1" applyAlignment="1">
      <alignment horizontal="center" vertical="center"/>
    </xf>
    <xf numFmtId="49" fontId="9" fillId="4" borderId="0" xfId="0" applyNumberFormat="1" applyFont="1" applyFill="1" applyAlignment="1">
      <alignment horizontal="left" vertical="center"/>
    </xf>
    <xf numFmtId="164" fontId="6" fillId="2" borderId="0" xfId="0" applyNumberFormat="1" applyFont="1" applyFill="1" applyBorder="1" applyAlignment="1" applyProtection="1">
      <alignment horizontal="center" wrapText="1"/>
    </xf>
    <xf numFmtId="164" fontId="6" fillId="2" borderId="0" xfId="0" applyNumberFormat="1" applyFont="1" applyFill="1" applyBorder="1" applyAlignment="1" applyProtection="1">
      <alignment horizontal="center" wrapText="1"/>
      <protection locked="0"/>
    </xf>
    <xf numFmtId="49" fontId="7" fillId="5" borderId="0" xfId="1" applyNumberFormat="1" applyFont="1" applyFill="1" applyBorder="1" applyAlignment="1" applyProtection="1">
      <alignment horizontal="center" wrapText="1"/>
      <protection locked="0"/>
    </xf>
    <xf numFmtId="49" fontId="7" fillId="5" borderId="0" xfId="1" applyNumberFormat="1" applyFont="1" applyFill="1" applyBorder="1" applyAlignment="1" applyProtection="1">
      <alignment horizontal="center" vertical="center" wrapText="1"/>
      <protection locked="0"/>
    </xf>
    <xf numFmtId="49" fontId="11" fillId="5" borderId="0" xfId="1" applyNumberFormat="1" applyFont="1" applyFill="1" applyBorder="1" applyAlignment="1" applyProtection="1">
      <alignment horizontal="center" wrapText="1"/>
      <protection locked="0"/>
    </xf>
    <xf numFmtId="49" fontId="6" fillId="5" borderId="0" xfId="1" applyNumberFormat="1" applyFont="1" applyFill="1" applyBorder="1" applyAlignment="1" applyProtection="1">
      <alignment horizontal="center" wrapText="1"/>
      <protection locked="0"/>
    </xf>
    <xf numFmtId="49" fontId="7" fillId="5" borderId="0" xfId="0" applyNumberFormat="1" applyFont="1" applyFill="1" applyBorder="1" applyAlignment="1" applyProtection="1">
      <alignment horizontal="center" wrapText="1"/>
      <protection locked="0"/>
    </xf>
    <xf numFmtId="49" fontId="7" fillId="5" borderId="0" xfId="0" applyNumberFormat="1" applyFont="1" applyFill="1" applyBorder="1" applyAlignment="1" applyProtection="1">
      <alignment horizontal="center" vertical="center" wrapText="1"/>
      <protection locked="0"/>
    </xf>
    <xf numFmtId="49" fontId="11" fillId="5" borderId="0" xfId="0" applyNumberFormat="1" applyFont="1" applyFill="1" applyBorder="1" applyAlignment="1" applyProtection="1">
      <alignment horizontal="center" wrapText="1"/>
      <protection locked="0"/>
    </xf>
    <xf numFmtId="49" fontId="6" fillId="5" borderId="0" xfId="0" applyNumberFormat="1" applyFont="1" applyFill="1" applyBorder="1" applyAlignment="1" applyProtection="1">
      <alignment horizontal="center" wrapText="1"/>
      <protection locked="0"/>
    </xf>
    <xf numFmtId="164" fontId="6" fillId="6" borderId="0" xfId="1" applyNumberFormat="1" applyFont="1" applyFill="1" applyBorder="1" applyAlignment="1" applyProtection="1">
      <alignment horizontal="center" wrapText="1"/>
      <protection locked="0"/>
    </xf>
    <xf numFmtId="164" fontId="6" fillId="6" borderId="0" xfId="0" applyNumberFormat="1" applyFont="1" applyFill="1" applyBorder="1" applyAlignment="1" applyProtection="1">
      <alignment horizontal="center" wrapText="1"/>
      <protection locked="0"/>
    </xf>
    <xf numFmtId="164" fontId="6" fillId="7" borderId="0" xfId="1" applyNumberFormat="1" applyFont="1" applyFill="1" applyBorder="1" applyAlignment="1" applyProtection="1">
      <alignment horizontal="center" wrapText="1"/>
      <protection locked="0"/>
    </xf>
    <xf numFmtId="164" fontId="6" fillId="7" borderId="0" xfId="0" applyNumberFormat="1" applyFont="1" applyFill="1" applyBorder="1" applyAlignment="1" applyProtection="1">
      <alignment horizontal="center" wrapText="1"/>
      <protection locked="0"/>
    </xf>
    <xf numFmtId="164" fontId="7" fillId="8" borderId="0" xfId="1" applyNumberFormat="1" applyFont="1" applyFill="1" applyBorder="1" applyAlignment="1" applyProtection="1">
      <alignment horizontal="center" wrapText="1"/>
    </xf>
    <xf numFmtId="164" fontId="12" fillId="8" borderId="0" xfId="1" applyNumberFormat="1" applyFont="1" applyFill="1" applyBorder="1" applyAlignment="1" applyProtection="1">
      <alignment horizontal="center" wrapText="1"/>
    </xf>
    <xf numFmtId="164" fontId="6" fillId="8" borderId="0" xfId="1" applyNumberFormat="1" applyFont="1" applyFill="1" applyBorder="1" applyAlignment="1" applyProtection="1">
      <alignment horizontal="center" wrapText="1"/>
    </xf>
    <xf numFmtId="164" fontId="7" fillId="8" borderId="0" xfId="0" applyNumberFormat="1" applyFont="1" applyFill="1" applyBorder="1" applyAlignment="1" applyProtection="1">
      <alignment horizontal="center" wrapText="1"/>
    </xf>
    <xf numFmtId="164" fontId="12" fillId="8" borderId="0" xfId="0" applyNumberFormat="1" applyFont="1" applyFill="1" applyBorder="1" applyAlignment="1" applyProtection="1">
      <alignment horizontal="center" wrapText="1"/>
    </xf>
    <xf numFmtId="164" fontId="6" fillId="8" borderId="0" xfId="0" applyNumberFormat="1" applyFont="1" applyFill="1" applyBorder="1" applyAlignment="1" applyProtection="1">
      <alignment horizontal="center" wrapText="1"/>
    </xf>
    <xf numFmtId="164" fontId="6" fillId="9" borderId="0" xfId="1" applyNumberFormat="1" applyFont="1" applyFill="1" applyBorder="1" applyAlignment="1" applyProtection="1">
      <alignment horizontal="center" wrapText="1"/>
      <protection locked="0"/>
    </xf>
    <xf numFmtId="164" fontId="6" fillId="10" borderId="0" xfId="1" applyNumberFormat="1" applyFont="1" applyFill="1" applyBorder="1" applyAlignment="1" applyProtection="1">
      <alignment horizontal="center" wrapText="1"/>
      <protection locked="0"/>
    </xf>
    <xf numFmtId="164" fontId="7" fillId="11" borderId="0" xfId="1" applyNumberFormat="1" applyFont="1" applyFill="1" applyBorder="1" applyAlignment="1" applyProtection="1">
      <alignment horizontal="center" wrapText="1"/>
    </xf>
    <xf numFmtId="164" fontId="12" fillId="11" borderId="0" xfId="1" applyNumberFormat="1" applyFont="1" applyFill="1" applyBorder="1" applyAlignment="1" applyProtection="1">
      <alignment horizontal="center" wrapText="1"/>
    </xf>
    <xf numFmtId="164" fontId="6" fillId="11" borderId="0" xfId="1" applyNumberFormat="1" applyFont="1" applyFill="1" applyBorder="1" applyAlignment="1" applyProtection="1">
      <alignment horizontal="center" wrapText="1"/>
    </xf>
    <xf numFmtId="164" fontId="1" fillId="3" borderId="1" xfId="1" applyNumberFormat="1" applyFont="1" applyFill="1" applyBorder="1" applyAlignment="1" applyProtection="1">
      <alignment horizontal="center"/>
      <protection locked="0"/>
    </xf>
    <xf numFmtId="0" fontId="0" fillId="0" borderId="1" xfId="0" applyBorder="1"/>
    <xf numFmtId="0" fontId="13" fillId="12" borderId="1" xfId="0" applyFont="1" applyFill="1" applyBorder="1"/>
    <xf numFmtId="165" fontId="0" fillId="0" borderId="1" xfId="0" applyNumberFormat="1" applyBorder="1"/>
    <xf numFmtId="165" fontId="13" fillId="12" borderId="1" xfId="0" applyNumberFormat="1" applyFont="1" applyFill="1" applyBorder="1" applyAlignment="1">
      <alignment horizontal="center" wrapText="1"/>
    </xf>
    <xf numFmtId="0" fontId="13" fillId="0" borderId="0" xfId="0" applyFont="1" applyFill="1"/>
    <xf numFmtId="49" fontId="0" fillId="0" borderId="1" xfId="0" applyNumberFormat="1" applyBorder="1"/>
    <xf numFmtId="49" fontId="9" fillId="13" borderId="0" xfId="0" applyNumberFormat="1" applyFont="1" applyFill="1" applyAlignment="1">
      <alignment horizontal="center" vertical="center"/>
    </xf>
    <xf numFmtId="0" fontId="13" fillId="0" borderId="2" xfId="0" applyFont="1" applyBorder="1" applyAlignment="1">
      <alignment horizontal="left" vertical="top" wrapText="1"/>
    </xf>
    <xf numFmtId="0" fontId="14" fillId="0" borderId="2" xfId="0" applyFont="1" applyBorder="1" applyAlignment="1">
      <alignment horizontal="center" wrapText="1"/>
    </xf>
    <xf numFmtId="164" fontId="8" fillId="2" borderId="0" xfId="1" applyNumberFormat="1" applyFont="1" applyFill="1" applyBorder="1" applyAlignment="1" applyProtection="1">
      <alignment horizontal="center" wrapText="1"/>
    </xf>
    <xf numFmtId="164" fontId="7" fillId="9" borderId="0" xfId="1" applyNumberFormat="1" applyFont="1" applyFill="1" applyBorder="1" applyAlignment="1" applyProtection="1">
      <alignment horizontal="center" wrapText="1"/>
      <protection locked="0"/>
    </xf>
    <xf numFmtId="164" fontId="7" fillId="10" borderId="0" xfId="1" applyNumberFormat="1" applyFont="1" applyFill="1" applyBorder="1" applyAlignment="1" applyProtection="1">
      <alignment horizontal="center" wrapText="1"/>
      <protection locked="0"/>
    </xf>
    <xf numFmtId="164" fontId="12" fillId="9" borderId="0" xfId="1" applyNumberFormat="1" applyFont="1" applyFill="1" applyBorder="1" applyAlignment="1" applyProtection="1">
      <alignment horizontal="center" wrapText="1"/>
      <protection locked="0"/>
    </xf>
    <xf numFmtId="164" fontId="12" fillId="10" borderId="0" xfId="1" applyNumberFormat="1" applyFont="1" applyFill="1" applyBorder="1" applyAlignment="1" applyProtection="1">
      <alignment horizontal="center" wrapText="1"/>
      <protection locked="0"/>
    </xf>
    <xf numFmtId="164" fontId="7" fillId="5" borderId="0" xfId="1" applyNumberFormat="1" applyFont="1" applyFill="1" applyBorder="1" applyAlignment="1" applyProtection="1">
      <alignment horizontal="center" wrapText="1"/>
      <protection locked="0"/>
    </xf>
    <xf numFmtId="164" fontId="7" fillId="6" borderId="0" xfId="1" applyNumberFormat="1" applyFont="1" applyFill="1" applyBorder="1" applyAlignment="1" applyProtection="1">
      <alignment horizontal="center" wrapText="1"/>
      <protection locked="0"/>
    </xf>
    <xf numFmtId="164" fontId="12" fillId="6" borderId="0" xfId="1" applyNumberFormat="1" applyFont="1" applyFill="1" applyBorder="1" applyAlignment="1" applyProtection="1">
      <alignment horizontal="center" wrapText="1"/>
      <protection locked="0"/>
    </xf>
    <xf numFmtId="164" fontId="7" fillId="7" borderId="0" xfId="1" applyNumberFormat="1" applyFont="1" applyFill="1" applyBorder="1" applyAlignment="1" applyProtection="1">
      <alignment horizontal="center" wrapText="1"/>
      <protection locked="0"/>
    </xf>
    <xf numFmtId="164" fontId="12" fillId="7" borderId="0" xfId="1" applyNumberFormat="1" applyFont="1" applyFill="1" applyBorder="1" applyAlignment="1" applyProtection="1">
      <alignment horizontal="center" wrapText="1"/>
      <protection locked="0"/>
    </xf>
    <xf numFmtId="164" fontId="8" fillId="2" borderId="0" xfId="0" applyNumberFormat="1" applyFont="1" applyFill="1" applyBorder="1" applyAlignment="1" applyProtection="1">
      <alignment horizontal="center" wrapText="1"/>
    </xf>
    <xf numFmtId="164" fontId="7" fillId="5" borderId="0" xfId="0" applyNumberFormat="1" applyFont="1" applyFill="1" applyBorder="1" applyAlignment="1" applyProtection="1">
      <alignment horizontal="center" wrapText="1"/>
      <protection locked="0"/>
    </xf>
    <xf numFmtId="164" fontId="7" fillId="6" borderId="0" xfId="0" applyNumberFormat="1" applyFont="1" applyFill="1" applyBorder="1" applyAlignment="1" applyProtection="1">
      <alignment horizontal="center" wrapText="1"/>
      <protection locked="0"/>
    </xf>
    <xf numFmtId="164" fontId="12" fillId="6" borderId="0" xfId="0" applyNumberFormat="1" applyFont="1" applyFill="1" applyBorder="1" applyAlignment="1" applyProtection="1">
      <alignment horizontal="center" wrapText="1"/>
      <protection locked="0"/>
    </xf>
    <xf numFmtId="164" fontId="7" fillId="7" borderId="0" xfId="0" applyNumberFormat="1" applyFont="1" applyFill="1" applyBorder="1" applyAlignment="1" applyProtection="1">
      <alignment horizontal="center" wrapText="1"/>
      <protection locked="0"/>
    </xf>
    <xf numFmtId="164" fontId="12" fillId="7" borderId="0" xfId="0" applyNumberFormat="1" applyFont="1" applyFill="1" applyBorder="1" applyAlignment="1" applyProtection="1">
      <alignment horizontal="center" wrapText="1"/>
      <protection locked="0"/>
    </xf>
  </cellXfs>
  <cellStyles count="7">
    <cellStyle name="Comma" xfId="1" builtinId="3"/>
    <cellStyle name="Comma0" xfId="2"/>
    <cellStyle name="Normal" xfId="0" builtinId="0"/>
    <cellStyle name="Normal 10" xfId="6"/>
    <cellStyle name="Normal_4402 02" xfId="3"/>
    <cellStyle name="Normal_4402 03" xfId="4"/>
    <cellStyle name="Normal_4402 05" xfId="5"/>
  </cellStyles>
  <dxfs count="11">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EAS_BMS_FS1\USER\Home\Marusich.D\Z%2001%20ALCO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TART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TATE%20N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AS_BMS_FS1\USER\Home\Marusich.D\Z%2022%20DICKINS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80%20VAN%20BUREN%20PP%20Summary%20Report%20(002)%205-23-1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80%20VAN%20BUREN%20Reimbursement%20PP%20Summary%20Report%20%20-%20Revised%20with%20EMPP%20Chang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3%20ALLEGAN%20PP%20Summary%20Report%20for%20Debt%20Rate%20Calculations%201ST.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6%20L-4050%20IC-out%20CED%20Kalamazoo%20Coun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ACK UP"/>
      <sheetName val="1997"/>
      <sheetName val="TV-ALL"/>
      <sheetName val="TV-CIU"/>
      <sheetName val="L-4408 FR"/>
      <sheetName val="L-4408 B"/>
      <sheetName val="L-4408a FR"/>
      <sheetName val="L-4408a B"/>
      <sheetName val="VLG-ALL"/>
      <sheetName val="VLG-CIU"/>
      <sheetName val="Recap"/>
      <sheetName val="Recap CIU"/>
      <sheetName val="CO.AUTH.SHEET"/>
      <sheetName val="AUTHORITIES"/>
      <sheetName val="MILLAGE RATE CHANGES"/>
      <sheetName val="MILLAGE BREAKDOWN"/>
      <sheetName val="4013 DETAIL"/>
      <sheetName val="4016 DETAIL"/>
      <sheetName val="SPEC. ASSMT"/>
      <sheetName val="Instructions"/>
      <sheetName val="AP FRONT PRINT"/>
      <sheetName val="CIU FRONT PRINT"/>
      <sheetName val="VLG AP PRINT"/>
      <sheetName val="VLG CIU PRINT"/>
      <sheetName val="NEW YEAR CHECK LIST"/>
      <sheetName val="L-4408 FR-AUTH"/>
      <sheetName val="L-4408a FR-AUTH"/>
    </sheetNames>
    <sheetDataSet>
      <sheetData sheetId="0" refreshError="1"/>
      <sheetData sheetId="1" refreshError="1"/>
      <sheetData sheetId="2"/>
      <sheetData sheetId="3"/>
      <sheetData sheetId="4"/>
      <sheetData sheetId="5" refreshError="1">
        <row r="1">
          <cell r="A1" t="str">
            <v>Michigan Department of Treaury PTD</v>
          </cell>
        </row>
        <row r="2">
          <cell r="A2" t="str">
            <v>L-4408 (rev. 10/95)</v>
          </cell>
        </row>
        <row r="3">
          <cell r="A3" t="str">
            <v>ASSESSING OFFICER'S REPORT OF TAXES LEVIED</v>
          </cell>
        </row>
        <row r="4">
          <cell r="A4" t="str">
            <v>TAXES LEVIED FOR REVENUE SHARING (TWP./CITY)</v>
          </cell>
          <cell r="G4">
            <v>0</v>
          </cell>
        </row>
        <row r="5">
          <cell r="A5" t="str">
            <v>Michigan State Tax Commission</v>
          </cell>
          <cell r="G5" t="str">
            <v>TOWNSHIP</v>
          </cell>
        </row>
        <row r="6">
          <cell r="A6" t="str">
            <v>ALCONA     01</v>
          </cell>
          <cell r="D6">
            <v>0</v>
          </cell>
          <cell r="F6">
            <v>0</v>
          </cell>
          <cell r="G6">
            <v>1997</v>
          </cell>
          <cell r="H6" t="e">
            <v>#DIV/0!</v>
          </cell>
        </row>
        <row r="7">
          <cell r="A7" t="str">
            <v xml:space="preserve"> Taxable Valuation of Real Property (as of State Equalization)</v>
          </cell>
          <cell r="D7" t="str">
            <v>HAWES</v>
          </cell>
          <cell r="F7">
            <v>1070</v>
          </cell>
          <cell r="G7">
            <v>0</v>
          </cell>
          <cell r="H7">
            <v>0</v>
          </cell>
        </row>
        <row r="8">
          <cell r="A8" t="str">
            <v xml:space="preserve"> Taxable Valuation of Personal Property  (as of State Equalization)</v>
          </cell>
          <cell r="G8">
            <v>0</v>
          </cell>
        </row>
        <row r="9">
          <cell r="A9" t="str">
            <v xml:space="preserve"> Taxable Valuation before Adjustments</v>
          </cell>
          <cell r="G9">
            <v>0</v>
          </cell>
        </row>
        <row r="10">
          <cell r="A10" t="str">
            <v xml:space="preserve"> Adjustments to tax roll as of Dec. 1  (M.T.T.,J.B.R.,S.T.C. ONLY)</v>
          </cell>
          <cell r="G10">
            <v>0</v>
          </cell>
        </row>
        <row r="11">
          <cell r="A11" t="str">
            <v xml:space="preserve"> Total Taxable Valuation as of Dec.1</v>
          </cell>
          <cell r="G11">
            <v>0</v>
          </cell>
        </row>
        <row r="12">
          <cell r="A12" t="str">
            <v>5.)  Total Taxable Valuation as of Dec. 1</v>
          </cell>
          <cell r="D12" t="str">
            <v xml:space="preserve">                         TAX LEVIES</v>
          </cell>
          <cell r="F12" t="str">
            <v xml:space="preserve">                      LEAVE BLANK</v>
          </cell>
          <cell r="G12">
            <v>41207992</v>
          </cell>
        </row>
        <row r="13">
          <cell r="D13" t="str">
            <v>Rate</v>
          </cell>
          <cell r="E13" t="str">
            <v>Amount</v>
          </cell>
          <cell r="F13" t="str">
            <v>Rate</v>
          </cell>
          <cell r="G13" t="str">
            <v>For Audit Only</v>
          </cell>
        </row>
        <row r="14">
          <cell r="A14" t="str">
            <v>(A)</v>
          </cell>
          <cell r="D14" t="str">
            <v>(B)</v>
          </cell>
          <cell r="E14" t="str">
            <v>(C)</v>
          </cell>
          <cell r="F14" t="str">
            <v>(D)</v>
          </cell>
          <cell r="G14" t="str">
            <v>(E)</v>
          </cell>
        </row>
        <row r="15">
          <cell r="A15" t="str">
            <v>(A)</v>
          </cell>
          <cell r="D15" t="str">
            <v>(B)</v>
          </cell>
          <cell r="E15" t="str">
            <v>(C)</v>
          </cell>
          <cell r="F15" t="str">
            <v>(D)</v>
          </cell>
          <cell r="G15" t="str">
            <v>(E)</v>
          </cell>
        </row>
        <row r="16">
          <cell r="A16" t="str">
            <v xml:space="preserve">     COUNTY TAX LEVY</v>
          </cell>
        </row>
        <row r="17">
          <cell r="A17" t="str">
            <v>County Operating</v>
          </cell>
          <cell r="D17">
            <v>4.5538999999999996</v>
          </cell>
          <cell r="E17">
            <v>0</v>
          </cell>
          <cell r="F17">
            <v>4.5538999999999996</v>
          </cell>
          <cell r="G17">
            <v>0</v>
          </cell>
        </row>
        <row r="18">
          <cell r="A18">
            <v>0</v>
          </cell>
          <cell r="D18">
            <v>0.125</v>
          </cell>
          <cell r="E18">
            <v>0</v>
          </cell>
          <cell r="F18">
            <v>4.5370999999999997</v>
          </cell>
          <cell r="G18">
            <v>186964.78</v>
          </cell>
        </row>
        <row r="19">
          <cell r="A19">
            <v>0</v>
          </cell>
          <cell r="D19">
            <v>0.5</v>
          </cell>
          <cell r="E19">
            <v>0</v>
          </cell>
        </row>
        <row r="20">
          <cell r="A20">
            <v>0</v>
          </cell>
          <cell r="D20">
            <v>1</v>
          </cell>
          <cell r="E20">
            <v>0</v>
          </cell>
          <cell r="F20">
            <v>1.625</v>
          </cell>
          <cell r="G20">
            <v>0</v>
          </cell>
          <cell r="H20" t="str">
            <v>EV</v>
          </cell>
        </row>
        <row r="21">
          <cell r="A21">
            <v>0</v>
          </cell>
          <cell r="D21">
            <v>0</v>
          </cell>
          <cell r="E21">
            <v>0</v>
          </cell>
          <cell r="F21">
            <v>1.744</v>
          </cell>
          <cell r="G21">
            <v>71866.720000000001</v>
          </cell>
          <cell r="H21" t="str">
            <v>EV</v>
          </cell>
        </row>
        <row r="22">
          <cell r="A22" t="str">
            <v>ENTER AUTH. ONLY</v>
          </cell>
          <cell r="D22">
            <v>0</v>
          </cell>
          <cell r="E22">
            <v>0</v>
          </cell>
        </row>
        <row r="23">
          <cell r="A23" t="str">
            <v>LIBRARY-COUNTY</v>
          </cell>
          <cell r="D23">
            <v>0.49819999999999998</v>
          </cell>
          <cell r="E23">
            <v>20529.82</v>
          </cell>
        </row>
        <row r="24">
          <cell r="A24" t="str">
            <v>Total County Tax</v>
          </cell>
          <cell r="D24">
            <v>6.1788999999999996</v>
          </cell>
          <cell r="E24">
            <v>0</v>
          </cell>
          <cell r="F24">
            <v>6.1788999999999996</v>
          </cell>
          <cell r="G24">
            <v>0</v>
          </cell>
        </row>
        <row r="25">
          <cell r="A25" t="str">
            <v xml:space="preserve">    TOWNSHIP/CITY TAX LEVY</v>
          </cell>
          <cell r="D25">
            <v>6.2810999999999995</v>
          </cell>
          <cell r="E25">
            <v>258831.5</v>
          </cell>
          <cell r="F25">
            <v>6.2810999999999995</v>
          </cell>
          <cell r="G25">
            <v>258831.5</v>
          </cell>
        </row>
        <row r="26">
          <cell r="A26" t="str">
            <v>Township Allocated</v>
          </cell>
          <cell r="D26">
            <v>0</v>
          </cell>
          <cell r="E26">
            <v>0</v>
          </cell>
          <cell r="F26">
            <v>0</v>
          </cell>
          <cell r="G26">
            <v>0</v>
          </cell>
        </row>
        <row r="27">
          <cell r="A27">
            <v>0</v>
          </cell>
          <cell r="D27">
            <v>0</v>
          </cell>
          <cell r="E27">
            <v>0</v>
          </cell>
          <cell r="F27">
            <v>0.63700000000000001</v>
          </cell>
          <cell r="G27">
            <v>26249.49</v>
          </cell>
        </row>
        <row r="28">
          <cell r="A28">
            <v>0</v>
          </cell>
          <cell r="D28">
            <v>0</v>
          </cell>
          <cell r="E28">
            <v>0</v>
          </cell>
        </row>
        <row r="29">
          <cell r="A29">
            <v>0</v>
          </cell>
          <cell r="D29">
            <v>0</v>
          </cell>
          <cell r="E29">
            <v>0</v>
          </cell>
          <cell r="F29" t="e">
            <v>#DIV/0!</v>
          </cell>
          <cell r="G29" t="e">
            <v>#DIV/0!</v>
          </cell>
          <cell r="H29" t="str">
            <v>EV</v>
          </cell>
        </row>
        <row r="30">
          <cell r="A30">
            <v>0</v>
          </cell>
          <cell r="D30">
            <v>0</v>
          </cell>
          <cell r="E30">
            <v>0</v>
          </cell>
          <cell r="F30">
            <v>0</v>
          </cell>
          <cell r="G30">
            <v>0</v>
          </cell>
          <cell r="H30" t="str">
            <v>EV</v>
          </cell>
        </row>
        <row r="31">
          <cell r="A31" t="str">
            <v>AUTH.</v>
          </cell>
          <cell r="B31">
            <v>0</v>
          </cell>
          <cell r="C31">
            <v>0</v>
          </cell>
          <cell r="D31" t="e">
            <v>#DIV/0!</v>
          </cell>
          <cell r="E31" t="e">
            <v>#DIV/0!</v>
          </cell>
        </row>
        <row r="32">
          <cell r="A32" t="str">
            <v>AUTH.</v>
          </cell>
          <cell r="B32">
            <v>0</v>
          </cell>
          <cell r="C32">
            <v>0</v>
          </cell>
          <cell r="D32" t="e">
            <v>#DIV/0!</v>
          </cell>
          <cell r="E32" t="e">
            <v>#DIV/0!</v>
          </cell>
        </row>
        <row r="33">
          <cell r="A33">
            <v>0</v>
          </cell>
          <cell r="B33">
            <v>0</v>
          </cell>
          <cell r="C33">
            <v>0</v>
          </cell>
          <cell r="D33">
            <v>0</v>
          </cell>
          <cell r="E33">
            <v>0</v>
          </cell>
        </row>
        <row r="34">
          <cell r="A34" t="str">
            <v>Total Township Tax Levy</v>
          </cell>
          <cell r="D34" t="e">
            <v>#DIV/0!</v>
          </cell>
          <cell r="E34" t="e">
            <v>#DIV/0!</v>
          </cell>
          <cell r="F34" t="e">
            <v>#DIV/0!</v>
          </cell>
          <cell r="G34" t="e">
            <v>#DIV/0!</v>
          </cell>
        </row>
        <row r="35">
          <cell r="A35" t="str">
            <v xml:space="preserve">   SCHOOL TAX LEVY</v>
          </cell>
          <cell r="D35">
            <v>0.63700000000000001</v>
          </cell>
          <cell r="E35" t="str">
            <v/>
          </cell>
          <cell r="F35">
            <v>0.63700000000000001</v>
          </cell>
          <cell r="G35">
            <v>26249.49</v>
          </cell>
        </row>
        <row r="36">
          <cell r="A36" t="str">
            <v>School Allocated</v>
          </cell>
          <cell r="E36" t="e">
            <v>#REF!</v>
          </cell>
          <cell r="G36" t="e">
            <v>#REF!</v>
          </cell>
        </row>
        <row r="37">
          <cell r="A37" t="str">
            <v>School Operating</v>
          </cell>
          <cell r="E37" t="e">
            <v>#REF!</v>
          </cell>
          <cell r="G37" t="e">
            <v>#REF!</v>
          </cell>
        </row>
        <row r="38">
          <cell r="A38" t="str">
            <v>Debt, Building, &amp; Site</v>
          </cell>
          <cell r="E38" t="e">
            <v>#REF!</v>
          </cell>
          <cell r="G38" t="e">
            <v>#REF!</v>
          </cell>
        </row>
        <row r="39">
          <cell r="A39" t="str">
            <v>Debt, Building, &amp; Site</v>
          </cell>
          <cell r="E39" t="str">
            <v/>
          </cell>
          <cell r="G39">
            <v>0</v>
          </cell>
        </row>
        <row r="40">
          <cell r="A40" t="str">
            <v>Total School Levy</v>
          </cell>
          <cell r="E40" t="e">
            <v>#REF!</v>
          </cell>
          <cell r="G40" t="e">
            <v>#REF!</v>
          </cell>
        </row>
        <row r="41">
          <cell r="A41" t="str">
            <v>GRAND TOTAL TAX LEVY</v>
          </cell>
          <cell r="E41" t="e">
            <v>#DIV/0!</v>
          </cell>
          <cell r="G41" t="e">
            <v>#DIV/0!</v>
          </cell>
        </row>
        <row r="42">
          <cell r="A42" t="str">
            <v>I certify that this report of valuations and tax levies agrees with the valuations and ad valorum tax levies made on</v>
          </cell>
          <cell r="E42">
            <v>285080.99</v>
          </cell>
          <cell r="G42">
            <v>285080.99</v>
          </cell>
        </row>
        <row r="43">
          <cell r="A43" t="str">
            <v>this township's tax rolls.</v>
          </cell>
        </row>
        <row r="44">
          <cell r="A44" t="str">
            <v>G I have verified and corrected millage rates listed.</v>
          </cell>
          <cell r="F44" t="str">
            <v>DATE:</v>
          </cell>
        </row>
        <row r="45">
          <cell r="A45" t="str">
            <v>TOWNSHIP  ASSESSOR</v>
          </cell>
          <cell r="F45" t="str">
            <v>DAYTIME TELEPHONE:</v>
          </cell>
        </row>
        <row r="46">
          <cell r="A46" t="str">
            <v>SIGNATURE</v>
          </cell>
          <cell r="F46" t="str">
            <v>DATE</v>
          </cell>
        </row>
        <row r="47">
          <cell r="A47" t="str">
            <v>FOR SALES TAX INVENTORY REIMBURSEMENT - TOWNSHIP RATE -</v>
          </cell>
          <cell r="F47" t="str">
            <v>DAYTIME TELEPHONE</v>
          </cell>
          <cell r="G47">
            <v>0</v>
          </cell>
          <cell r="H47" t="str">
            <v>Y</v>
          </cell>
        </row>
        <row r="48">
          <cell r="A48" t="str">
            <v>FOR OFFICE USE ONLY</v>
          </cell>
          <cell r="D48" t="str">
            <v xml:space="preserve">                            AUTHORITY RATE  -</v>
          </cell>
          <cell r="G48" t="e">
            <v>#DIV/0!</v>
          </cell>
        </row>
        <row r="49">
          <cell r="A49" t="str">
            <v>FOR SALES TAX INVENTORY REIMBURSEMENT - TOWNSHIP/CITY RATE -</v>
          </cell>
          <cell r="G49">
            <v>35984.361944328703</v>
          </cell>
        </row>
        <row r="50">
          <cell r="A50" t="str">
            <v>AUTHORITY RATE -</v>
          </cell>
          <cell r="G50" t="e">
            <v>#VALUE!</v>
          </cell>
        </row>
      </sheetData>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ACK UP"/>
      <sheetName val="TV-ALL"/>
      <sheetName val="TV-CIU"/>
      <sheetName val="L-4408 FR"/>
      <sheetName val="L-4408 B"/>
      <sheetName val="L-4408a FR"/>
      <sheetName val="L-4408a B"/>
      <sheetName val="VLG-ALL"/>
      <sheetName val="VLG-CIU"/>
      <sheetName val="Recap"/>
      <sheetName val="Recap CIU"/>
      <sheetName val="CO.AUTH.SHEET"/>
      <sheetName val="Instructions"/>
      <sheetName val="STARTER"/>
      <sheetName val="VLG (ALL)"/>
      <sheetName val="VLG (CIU)"/>
      <sheetName val="NEW YEAR CHECK LIST"/>
      <sheetName val="1997"/>
      <sheetName val="L-4408 FR-AUTH"/>
      <sheetName val="L-4408a FR-AUTH"/>
      <sheetName val="SPEC. ASSMT"/>
      <sheetName val="4013 DETAIL"/>
      <sheetName val="4016 DETAIL"/>
      <sheetName val="AUTHORITIES"/>
      <sheetName val="MILLAGE RATE CHANGES"/>
      <sheetName val="MILLAGE BREAKDOWN"/>
    </sheetNames>
    <sheetDataSet>
      <sheetData sheetId="0">
        <row r="3">
          <cell r="B3" t="str">
            <v>HIT COUNTY SETUP</v>
          </cell>
        </row>
        <row r="8">
          <cell r="B8">
            <v>0</v>
          </cell>
        </row>
        <row r="22">
          <cell r="B22">
            <v>0</v>
          </cell>
        </row>
        <row r="78">
          <cell r="B78">
            <v>0</v>
          </cell>
        </row>
        <row r="109">
          <cell r="B109">
            <v>0</v>
          </cell>
        </row>
        <row r="117">
          <cell r="B117">
            <v>0</v>
          </cell>
        </row>
        <row r="120">
          <cell r="B120">
            <v>0</v>
          </cell>
        </row>
        <row r="123">
          <cell r="B123">
            <v>0</v>
          </cell>
        </row>
        <row r="126">
          <cell r="B126">
            <v>0</v>
          </cell>
        </row>
        <row r="129">
          <cell r="B129">
            <v>0</v>
          </cell>
        </row>
        <row r="132">
          <cell r="B132">
            <v>0</v>
          </cell>
        </row>
        <row r="135">
          <cell r="B135">
            <v>0</v>
          </cell>
        </row>
        <row r="138">
          <cell r="B138">
            <v>0</v>
          </cell>
        </row>
        <row r="141">
          <cell r="B141">
            <v>0</v>
          </cell>
        </row>
        <row r="143">
          <cell r="B143">
            <v>0</v>
          </cell>
        </row>
        <row r="145">
          <cell r="B145">
            <v>0</v>
          </cell>
        </row>
        <row r="147">
          <cell r="B147">
            <v>0</v>
          </cell>
        </row>
        <row r="149">
          <cell r="B149">
            <v>0</v>
          </cell>
        </row>
        <row r="151">
          <cell r="B151" t="str">
            <v>KALKASKA   3010</v>
          </cell>
        </row>
        <row r="152">
          <cell r="B152">
            <v>28876555</v>
          </cell>
        </row>
        <row r="153">
          <cell r="B153">
            <v>12626500</v>
          </cell>
        </row>
        <row r="154">
          <cell r="B154">
            <v>57300</v>
          </cell>
        </row>
        <row r="155">
          <cell r="B155" t="str">
            <v>KALKASKA   1080</v>
          </cell>
        </row>
        <row r="156">
          <cell r="B156">
            <v>41560355</v>
          </cell>
        </row>
        <row r="161">
          <cell r="B161">
            <v>9.5889000000000006</v>
          </cell>
        </row>
        <row r="163">
          <cell r="B163">
            <v>0.99060000000000004</v>
          </cell>
        </row>
        <row r="166">
          <cell r="B166">
            <v>16589131</v>
          </cell>
        </row>
        <row r="167">
          <cell r="B167">
            <v>12626500</v>
          </cell>
        </row>
        <row r="168">
          <cell r="B168">
            <v>53000</v>
          </cell>
        </row>
        <row r="170">
          <cell r="B170">
            <v>29268631</v>
          </cell>
        </row>
        <row r="172">
          <cell r="B172">
            <v>0</v>
          </cell>
        </row>
        <row r="208">
          <cell r="A208" t="str">
            <v>K-12 School #1 Name</v>
          </cell>
          <cell r="B208" t="str">
            <v>GAYLORD</v>
          </cell>
          <cell r="C208" t="str">
            <v>ISD #1 Name</v>
          </cell>
          <cell r="D208" t="str">
            <v>COP</v>
          </cell>
          <cell r="E208" t="str">
            <v>Community Coll.#1 Name</v>
          </cell>
          <cell r="F208" t="str">
            <v xml:space="preserve">KIRTLAND </v>
          </cell>
        </row>
        <row r="209">
          <cell r="A209" t="str">
            <v xml:space="preserve">All Property Taxable Value    </v>
          </cell>
          <cell r="B209">
            <v>0</v>
          </cell>
          <cell r="C209" t="str">
            <v xml:space="preserve">All Property Taxable Value     </v>
          </cell>
          <cell r="E209" t="str">
            <v xml:space="preserve">All Property Taxable Value   </v>
          </cell>
          <cell r="F209" t="str">
            <v>AP TV</v>
          </cell>
        </row>
        <row r="210">
          <cell r="A210" t="str">
            <v>All Property Hold Harm. RATE</v>
          </cell>
          <cell r="B210">
            <v>0</v>
          </cell>
          <cell r="C210" t="str">
            <v>Col. (D) Allocated Rate          *****</v>
          </cell>
          <cell r="D210">
            <v>0.2361</v>
          </cell>
          <cell r="E210" t="str">
            <v>Col. (D) Allocated Rate</v>
          </cell>
          <cell r="F210" t="str">
            <v>Allocated (D)</v>
          </cell>
        </row>
        <row r="211">
          <cell r="A211" t="str">
            <v>All Property Debt Rate           *****</v>
          </cell>
          <cell r="B211">
            <v>2.9</v>
          </cell>
          <cell r="C211" t="str">
            <v>Col. (F) Operating Rate          *****</v>
          </cell>
          <cell r="D211">
            <v>0.90800000000000003</v>
          </cell>
          <cell r="E211" t="str">
            <v>Col. (F) Operating Rate          *****</v>
          </cell>
          <cell r="F211">
            <v>2.2827999999999999</v>
          </cell>
        </row>
        <row r="212">
          <cell r="A212" t="str">
            <v xml:space="preserve">NonHome. Sch. Name </v>
          </cell>
          <cell r="B212">
            <v>0</v>
          </cell>
          <cell r="C212" t="str">
            <v>Col. (H) Debt Rate</v>
          </cell>
          <cell r="E212" t="str">
            <v>Col. (H) Debt Rate                 *****</v>
          </cell>
          <cell r="F212">
            <v>0.2</v>
          </cell>
        </row>
        <row r="213">
          <cell r="A213" t="str">
            <v xml:space="preserve">NonHome. Taxable Value       </v>
          </cell>
          <cell r="B213">
            <v>0</v>
          </cell>
          <cell r="C213" t="str">
            <v>ISD #2 Name</v>
          </cell>
          <cell r="D213" t="str">
            <v>COOR</v>
          </cell>
          <cell r="E213" t="str">
            <v>Community Coll.#2 Name</v>
          </cell>
          <cell r="F213" t="str">
            <v>OAKLAND</v>
          </cell>
        </row>
        <row r="214">
          <cell r="A214" t="str">
            <v>NonHome. EV Operating (18.) *****</v>
          </cell>
          <cell r="B214">
            <v>18</v>
          </cell>
          <cell r="C214" t="str">
            <v xml:space="preserve">All Property Taxable Value    </v>
          </cell>
          <cell r="E214" t="str">
            <v xml:space="preserve">All Property Taxable Value  </v>
          </cell>
          <cell r="F214" t="str">
            <v>AP TV</v>
          </cell>
        </row>
        <row r="215">
          <cell r="A215" t="str">
            <v>NonHome. Debt Rate</v>
          </cell>
          <cell r="B215">
            <v>0</v>
          </cell>
          <cell r="C215" t="str">
            <v>Col. (D) Allocated Rate          *****</v>
          </cell>
          <cell r="D215">
            <v>0.27389999999999998</v>
          </cell>
          <cell r="E215" t="str">
            <v>Col. (D) Allocated Rate</v>
          </cell>
          <cell r="F215" t="str">
            <v>Allocated (D)</v>
          </cell>
        </row>
        <row r="216">
          <cell r="A216" t="str">
            <v>K-12 School #2 Name</v>
          </cell>
          <cell r="B216" t="str">
            <v>GAYLORD SPEC.</v>
          </cell>
          <cell r="C216" t="str">
            <v>Col. (F) Operating Rate          *****</v>
          </cell>
          <cell r="D216">
            <v>0.68489999999999995</v>
          </cell>
          <cell r="E216" t="str">
            <v>Col. (F) Operating Rate          *****</v>
          </cell>
          <cell r="F216">
            <v>1.6521999999999999</v>
          </cell>
        </row>
        <row r="217">
          <cell r="A217" t="str">
            <v xml:space="preserve">All Property Taxable Value    </v>
          </cell>
          <cell r="B217">
            <v>0</v>
          </cell>
          <cell r="C217" t="str">
            <v>Col. (H) Debt Rate</v>
          </cell>
          <cell r="E217" t="str">
            <v>Col. (H) Debt Rate                 *****</v>
          </cell>
          <cell r="F217" t="str">
            <v>Col. (H) Debt Rate</v>
          </cell>
        </row>
        <row r="218">
          <cell r="A218" t="str">
            <v>All Property Hold Harm. RATE</v>
          </cell>
          <cell r="B218">
            <v>2.1943000000000001</v>
          </cell>
          <cell r="C218" t="str">
            <v>ISD #3 Name</v>
          </cell>
          <cell r="D218" t="str">
            <v>OAKLAND</v>
          </cell>
          <cell r="E218" t="str">
            <v>Community Coll.#3 Name</v>
          </cell>
          <cell r="F218" t="str">
            <v>MOTT</v>
          </cell>
        </row>
        <row r="219">
          <cell r="A219" t="str">
            <v>All Property Debt Rate           *****</v>
          </cell>
          <cell r="B219">
            <v>4</v>
          </cell>
          <cell r="C219" t="str">
            <v xml:space="preserve">All Property Taxable Value     </v>
          </cell>
          <cell r="E219" t="str">
            <v xml:space="preserve">All Property Taxable Value    </v>
          </cell>
          <cell r="F219" t="e">
            <v>#N/A</v>
          </cell>
        </row>
        <row r="220">
          <cell r="A220" t="str">
            <v xml:space="preserve">NonHome. Sch. Name </v>
          </cell>
          <cell r="B220">
            <v>0</v>
          </cell>
          <cell r="C220" t="str">
            <v>Col. (D) Allocated Rate          *****</v>
          </cell>
          <cell r="D220">
            <v>0.21290000000000001</v>
          </cell>
          <cell r="E220" t="str">
            <v>Col. (D) Allocated Rate</v>
          </cell>
          <cell r="F220" t="str">
            <v>Allocated (D)</v>
          </cell>
        </row>
        <row r="221">
          <cell r="A221" t="str">
            <v xml:space="preserve">NonHome. Taxable Value       </v>
          </cell>
          <cell r="B221">
            <v>0</v>
          </cell>
          <cell r="C221" t="str">
            <v>Col. (F) Operating Rate          *****</v>
          </cell>
          <cell r="D221">
            <v>1.9165000000000001</v>
          </cell>
          <cell r="E221" t="str">
            <v>Col. (F) Operating Rate          *****</v>
          </cell>
          <cell r="F221">
            <v>1.3745000000000001</v>
          </cell>
        </row>
        <row r="222">
          <cell r="A222" t="str">
            <v>NonHome. EV Operating (18.) *****</v>
          </cell>
          <cell r="B222">
            <v>18</v>
          </cell>
          <cell r="C222" t="str">
            <v>Col. (H) Debt Rate</v>
          </cell>
          <cell r="E222" t="str">
            <v>Col. (H) Debt Rate                 *****</v>
          </cell>
          <cell r="F222">
            <v>0.5</v>
          </cell>
        </row>
        <row r="223">
          <cell r="A223" t="str">
            <v>NonHome. Debt Rate</v>
          </cell>
          <cell r="B223">
            <v>0</v>
          </cell>
          <cell r="C223" t="str">
            <v>ISD #4 Name</v>
          </cell>
          <cell r="D223" t="str">
            <v>MACOMB</v>
          </cell>
          <cell r="E223" t="str">
            <v>Community Coll.#4 Name</v>
          </cell>
          <cell r="F223" t="str">
            <v>ISD #4 Name</v>
          </cell>
        </row>
        <row r="224">
          <cell r="A224" t="str">
            <v>K-12 School #3 Name</v>
          </cell>
          <cell r="B224" t="str">
            <v>JOHANNESBURG</v>
          </cell>
          <cell r="C224" t="str">
            <v xml:space="preserve">All Property Taxable Value    </v>
          </cell>
          <cell r="E224" t="str">
            <v xml:space="preserve">All Property Taxable Value     </v>
          </cell>
          <cell r="F224" t="e">
            <v>#N/A</v>
          </cell>
        </row>
        <row r="225">
          <cell r="A225" t="str">
            <v xml:space="preserve">All Property Taxable Value    </v>
          </cell>
          <cell r="B225">
            <v>0</v>
          </cell>
          <cell r="C225" t="str">
            <v>Col. (D) Allocated Rate          *****</v>
          </cell>
          <cell r="D225">
            <v>0.21010000000000001</v>
          </cell>
          <cell r="E225" t="str">
            <v>Col. (D) Allocated Rate</v>
          </cell>
          <cell r="F225" t="str">
            <v>Allocated (D)</v>
          </cell>
        </row>
        <row r="226">
          <cell r="A226" t="str">
            <v>All Property Hold Harm. RATE</v>
          </cell>
          <cell r="B226">
            <v>0</v>
          </cell>
          <cell r="C226" t="str">
            <v>Col. (F) Operating Rate          *****</v>
          </cell>
          <cell r="D226">
            <v>1.8266</v>
          </cell>
          <cell r="E226" t="str">
            <v>Col. (F) Operating Rate          *****</v>
          </cell>
          <cell r="F226" t="str">
            <v>Operating (F)</v>
          </cell>
        </row>
        <row r="227">
          <cell r="A227" t="str">
            <v>All Property Debt Rate           *****</v>
          </cell>
          <cell r="B227">
            <v>3.35</v>
          </cell>
          <cell r="C227" t="str">
            <v>Col. (H) Debt Rate</v>
          </cell>
          <cell r="E227" t="str">
            <v>Col. (H) Debt Rate                 *****</v>
          </cell>
          <cell r="F227" t="str">
            <v>Col. (H) Debt Rate</v>
          </cell>
        </row>
        <row r="228">
          <cell r="A228" t="str">
            <v xml:space="preserve">NonHome. Sch. Name </v>
          </cell>
          <cell r="B228">
            <v>0</v>
          </cell>
          <cell r="C228" t="str">
            <v>ISD #5 Name</v>
          </cell>
          <cell r="D228" t="str">
            <v>LAPEER</v>
          </cell>
        </row>
        <row r="229">
          <cell r="A229" t="str">
            <v xml:space="preserve">NonHome. Taxable Value       </v>
          </cell>
          <cell r="B229">
            <v>0</v>
          </cell>
          <cell r="C229" t="str">
            <v xml:space="preserve">All Property Taxable Value     </v>
          </cell>
        </row>
        <row r="230">
          <cell r="A230" t="str">
            <v>NonHome. EV Operating (18.) *****</v>
          </cell>
          <cell r="B230">
            <v>18</v>
          </cell>
          <cell r="C230" t="str">
            <v>Col. (D) Allocated Rate          *****</v>
          </cell>
          <cell r="D230">
            <v>0.20569999999999999</v>
          </cell>
        </row>
        <row r="231">
          <cell r="A231" t="str">
            <v>NonHome. Debt Rate</v>
          </cell>
          <cell r="B231">
            <v>0</v>
          </cell>
          <cell r="C231" t="str">
            <v>Col. (F) Operating Rate          *****</v>
          </cell>
          <cell r="D231">
            <v>3.0165999999999999</v>
          </cell>
        </row>
        <row r="232">
          <cell r="A232" t="str">
            <v>K-12 School #4 Name</v>
          </cell>
          <cell r="B232" t="str">
            <v>VANDERBILT</v>
          </cell>
          <cell r="C232" t="str">
            <v>Col. (H) Debt Rate</v>
          </cell>
        </row>
        <row r="233">
          <cell r="A233" t="str">
            <v xml:space="preserve">All Property Taxable Value    </v>
          </cell>
          <cell r="B233">
            <v>0</v>
          </cell>
        </row>
        <row r="234">
          <cell r="A234" t="str">
            <v>All Property Hold Harm. RATE</v>
          </cell>
          <cell r="B234">
            <v>13.0108</v>
          </cell>
        </row>
        <row r="235">
          <cell r="A235" t="str">
            <v>All Property Debt Rate           *****</v>
          </cell>
          <cell r="B235">
            <v>4.42</v>
          </cell>
        </row>
        <row r="236">
          <cell r="A236" t="str">
            <v xml:space="preserve">NonHome. Sch. Name </v>
          </cell>
          <cell r="B236">
            <v>0</v>
          </cell>
        </row>
        <row r="237">
          <cell r="A237" t="str">
            <v xml:space="preserve">NonHome. Taxable Value       </v>
          </cell>
          <cell r="B237">
            <v>0</v>
          </cell>
        </row>
        <row r="238">
          <cell r="A238" t="str">
            <v>NonHome. EV Operating (18.) *****</v>
          </cell>
          <cell r="B238">
            <v>18</v>
          </cell>
        </row>
        <row r="239">
          <cell r="A239" t="str">
            <v>NonHome. Debt Rate</v>
          </cell>
          <cell r="B239">
            <v>0</v>
          </cell>
        </row>
        <row r="240">
          <cell r="A240" t="str">
            <v>K-12 School #5 Name</v>
          </cell>
          <cell r="B240" t="str">
            <v>CRAWFORD/AUSABLE</v>
          </cell>
        </row>
        <row r="241">
          <cell r="A241" t="str">
            <v xml:space="preserve">All Property Taxable Value    </v>
          </cell>
          <cell r="B241">
            <v>0</v>
          </cell>
        </row>
        <row r="242">
          <cell r="A242" t="str">
            <v>All Property Hold Harm. RATE</v>
          </cell>
          <cell r="B242">
            <v>10.834899999999999</v>
          </cell>
        </row>
        <row r="243">
          <cell r="A243" t="str">
            <v>All Property Debt Rate           *****</v>
          </cell>
          <cell r="B243">
            <v>4</v>
          </cell>
        </row>
        <row r="244">
          <cell r="A244" t="str">
            <v xml:space="preserve">NonHome. Sch. Name </v>
          </cell>
          <cell r="B244">
            <v>0</v>
          </cell>
        </row>
        <row r="245">
          <cell r="A245" t="str">
            <v xml:space="preserve">NonHome. Taxable Value       </v>
          </cell>
          <cell r="B245">
            <v>0</v>
          </cell>
        </row>
        <row r="246">
          <cell r="A246" t="str">
            <v>NonHome. EV Operating (18.) *****</v>
          </cell>
          <cell r="B246">
            <v>18</v>
          </cell>
        </row>
        <row r="247">
          <cell r="A247" t="str">
            <v>NonHome. Debt Rate</v>
          </cell>
          <cell r="B247">
            <v>0</v>
          </cell>
        </row>
        <row r="248">
          <cell r="A248" t="str">
            <v>K-12 School #6 Name</v>
          </cell>
          <cell r="B248" t="str">
            <v>MANCELONA</v>
          </cell>
        </row>
        <row r="249">
          <cell r="A249" t="str">
            <v xml:space="preserve">All Property Taxable Value    </v>
          </cell>
          <cell r="B249">
            <v>0</v>
          </cell>
        </row>
        <row r="250">
          <cell r="A250" t="str">
            <v>All Property Hold Harm. RATE</v>
          </cell>
          <cell r="B250">
            <v>0</v>
          </cell>
        </row>
        <row r="251">
          <cell r="A251" t="str">
            <v>All Property Debt Rate           *****</v>
          </cell>
          <cell r="B251">
            <v>7.4</v>
          </cell>
        </row>
        <row r="252">
          <cell r="A252" t="str">
            <v xml:space="preserve">NonHome. Sch. Name </v>
          </cell>
          <cell r="B252">
            <v>0</v>
          </cell>
        </row>
        <row r="253">
          <cell r="A253" t="str">
            <v xml:space="preserve">NonHome. Taxable Value       </v>
          </cell>
          <cell r="B253">
            <v>0</v>
          </cell>
        </row>
        <row r="254">
          <cell r="A254" t="str">
            <v>NonHome. EV Operating (18.) *****</v>
          </cell>
          <cell r="B254">
            <v>18</v>
          </cell>
        </row>
        <row r="255">
          <cell r="A255" t="str">
            <v>NonHome. Debt Rate</v>
          </cell>
          <cell r="B255">
            <v>0</v>
          </cell>
        </row>
        <row r="256">
          <cell r="A256" t="str">
            <v>K-12 School #7 Name</v>
          </cell>
          <cell r="B256" t="str">
            <v>CLARENCEVILLE</v>
          </cell>
        </row>
        <row r="257">
          <cell r="A257" t="str">
            <v xml:space="preserve">All Property Taxable Value    </v>
          </cell>
          <cell r="B257">
            <v>0</v>
          </cell>
        </row>
        <row r="258">
          <cell r="A258" t="str">
            <v>All Property Hold Harm. RATE</v>
          </cell>
          <cell r="B258">
            <v>1.0011000000000001</v>
          </cell>
        </row>
        <row r="259">
          <cell r="A259" t="str">
            <v>All Property Debt Rate           *****</v>
          </cell>
          <cell r="B259">
            <v>2.5499999999999998</v>
          </cell>
        </row>
        <row r="260">
          <cell r="A260" t="str">
            <v xml:space="preserve">NonHome. Sch. Name </v>
          </cell>
          <cell r="B260">
            <v>0</v>
          </cell>
        </row>
        <row r="261">
          <cell r="A261" t="str">
            <v xml:space="preserve">NonHome. Taxable Value       </v>
          </cell>
          <cell r="B261">
            <v>0</v>
          </cell>
        </row>
        <row r="262">
          <cell r="A262" t="str">
            <v>NonHome. EV Operating (18.) *****</v>
          </cell>
          <cell r="B262">
            <v>16.998899999999999</v>
          </cell>
        </row>
        <row r="263">
          <cell r="A263" t="str">
            <v>NonHome. Debt Rate</v>
          </cell>
          <cell r="B263">
            <v>0</v>
          </cell>
        </row>
        <row r="264">
          <cell r="A264" t="str">
            <v>K-12 School #8 Name</v>
          </cell>
          <cell r="B264" t="str">
            <v>CLARKSTON</v>
          </cell>
        </row>
        <row r="265">
          <cell r="A265" t="str">
            <v xml:space="preserve">All Property Taxable Value    </v>
          </cell>
          <cell r="B265">
            <v>0</v>
          </cell>
        </row>
        <row r="266">
          <cell r="A266" t="str">
            <v>All Property Hold Harm. RATE</v>
          </cell>
          <cell r="B266">
            <v>0</v>
          </cell>
        </row>
        <row r="267">
          <cell r="A267" t="str">
            <v>All Property Debt Rate           *****</v>
          </cell>
          <cell r="B267">
            <v>7</v>
          </cell>
        </row>
        <row r="268">
          <cell r="A268" t="str">
            <v xml:space="preserve">NonHome. Sch. Name </v>
          </cell>
          <cell r="B268">
            <v>0</v>
          </cell>
        </row>
        <row r="269">
          <cell r="A269" t="str">
            <v xml:space="preserve">NonHome. Taxable Value       </v>
          </cell>
          <cell r="B269">
            <v>0</v>
          </cell>
        </row>
        <row r="270">
          <cell r="A270" t="str">
            <v>NonHome. EV Operating (18.) *****</v>
          </cell>
          <cell r="B270">
            <v>18</v>
          </cell>
        </row>
        <row r="271">
          <cell r="A271" t="str">
            <v>NonHome. Debt Rate</v>
          </cell>
          <cell r="B271">
            <v>0</v>
          </cell>
        </row>
        <row r="272">
          <cell r="A272" t="str">
            <v>K-12 School #9 Name</v>
          </cell>
          <cell r="B272" t="str">
            <v>CLAWSON</v>
          </cell>
        </row>
        <row r="273">
          <cell r="A273" t="str">
            <v xml:space="preserve">All Property Taxable Value    </v>
          </cell>
          <cell r="B273">
            <v>0</v>
          </cell>
        </row>
        <row r="274">
          <cell r="A274" t="str">
            <v>All Property Hold Harm. RATE</v>
          </cell>
          <cell r="B274">
            <v>0</v>
          </cell>
        </row>
        <row r="275">
          <cell r="A275" t="str">
            <v>All Property Debt Rate           *****</v>
          </cell>
          <cell r="B275">
            <v>3</v>
          </cell>
        </row>
        <row r="276">
          <cell r="A276" t="str">
            <v xml:space="preserve">NonHome. Sch. Name </v>
          </cell>
          <cell r="B276">
            <v>0</v>
          </cell>
        </row>
        <row r="277">
          <cell r="A277" t="str">
            <v xml:space="preserve">NonHome. Taxable Value       </v>
          </cell>
          <cell r="B277">
            <v>0</v>
          </cell>
        </row>
        <row r="278">
          <cell r="A278" t="str">
            <v>NonHome. EV Operating (18.) *****</v>
          </cell>
          <cell r="B278">
            <v>18</v>
          </cell>
        </row>
        <row r="279">
          <cell r="A279" t="str">
            <v>NonHome. Debt Rate</v>
          </cell>
          <cell r="B279">
            <v>0</v>
          </cell>
        </row>
        <row r="280">
          <cell r="A280" t="str">
            <v>K-12 School #10 Name</v>
          </cell>
          <cell r="B280" t="str">
            <v>FARMINGTON</v>
          </cell>
        </row>
        <row r="281">
          <cell r="A281" t="str">
            <v xml:space="preserve">All Property Taxable Value    </v>
          </cell>
          <cell r="B281">
            <v>0</v>
          </cell>
        </row>
        <row r="282">
          <cell r="A282" t="str">
            <v>All Property Hold Harm. RATE</v>
          </cell>
          <cell r="B282">
            <v>12.613099999999999</v>
          </cell>
        </row>
        <row r="283">
          <cell r="A283" t="str">
            <v>All Property Debt Rate           *****</v>
          </cell>
          <cell r="B283">
            <v>2.2799999999999998</v>
          </cell>
        </row>
        <row r="284">
          <cell r="A284" t="str">
            <v xml:space="preserve">NonHome. Sch. Name </v>
          </cell>
          <cell r="B284">
            <v>0</v>
          </cell>
        </row>
        <row r="285">
          <cell r="A285" t="str">
            <v xml:space="preserve">NonHome. Taxable Value       </v>
          </cell>
          <cell r="B285">
            <v>0</v>
          </cell>
        </row>
        <row r="286">
          <cell r="A286" t="str">
            <v>NonHome. EV Operating (18.) *****</v>
          </cell>
          <cell r="B286">
            <v>5.3868999999999998</v>
          </cell>
        </row>
        <row r="287">
          <cell r="A287" t="str">
            <v>NonHome. Debt Rate</v>
          </cell>
          <cell r="B287">
            <v>0</v>
          </cell>
        </row>
        <row r="288">
          <cell r="A288" t="str">
            <v>K-12 School #11 Name</v>
          </cell>
          <cell r="B288" t="str">
            <v>FENTON</v>
          </cell>
        </row>
        <row r="289">
          <cell r="A289" t="str">
            <v xml:space="preserve">All Property Taxable Value    </v>
          </cell>
          <cell r="B289">
            <v>0</v>
          </cell>
        </row>
        <row r="290">
          <cell r="A290" t="str">
            <v>All Property Hold Harm. RATE</v>
          </cell>
          <cell r="B290">
            <v>0</v>
          </cell>
        </row>
        <row r="291">
          <cell r="A291" t="str">
            <v>All Property Debt Rate           *****</v>
          </cell>
          <cell r="B291">
            <v>3.3</v>
          </cell>
        </row>
        <row r="292">
          <cell r="A292" t="str">
            <v xml:space="preserve">NonHome. Sch. Name </v>
          </cell>
          <cell r="B292">
            <v>0</v>
          </cell>
        </row>
        <row r="293">
          <cell r="A293" t="str">
            <v xml:space="preserve">NonHome. Taxable Value       </v>
          </cell>
          <cell r="B293">
            <v>0</v>
          </cell>
        </row>
        <row r="294">
          <cell r="A294" t="str">
            <v>NonHome. EV Operating (18.) *****</v>
          </cell>
          <cell r="B294">
            <v>17.9802</v>
          </cell>
        </row>
        <row r="295">
          <cell r="A295" t="str">
            <v>NonHome. Debt Rate</v>
          </cell>
          <cell r="B295">
            <v>0</v>
          </cell>
        </row>
        <row r="296">
          <cell r="A296" t="str">
            <v>K-12 School #12 Name</v>
          </cell>
          <cell r="B296" t="str">
            <v>FERNDALE</v>
          </cell>
        </row>
        <row r="297">
          <cell r="A297" t="str">
            <v xml:space="preserve">All Property Taxable Value    </v>
          </cell>
          <cell r="B297">
            <v>0</v>
          </cell>
        </row>
        <row r="298">
          <cell r="A298" t="str">
            <v>All Property Hold Harm. RATE</v>
          </cell>
          <cell r="B298">
            <v>0</v>
          </cell>
        </row>
        <row r="299">
          <cell r="A299" t="str">
            <v>All Property Debt Rate           *****</v>
          </cell>
          <cell r="B299">
            <v>7</v>
          </cell>
        </row>
        <row r="300">
          <cell r="A300" t="str">
            <v xml:space="preserve">NonHome. Sch. Name </v>
          </cell>
          <cell r="B300">
            <v>0</v>
          </cell>
        </row>
        <row r="301">
          <cell r="A301" t="str">
            <v xml:space="preserve">NonHome. Taxable Value       </v>
          </cell>
          <cell r="B301">
            <v>0</v>
          </cell>
        </row>
        <row r="302">
          <cell r="A302" t="str">
            <v>NonHome. EV Operating (18.) *****</v>
          </cell>
          <cell r="B302">
            <v>18</v>
          </cell>
        </row>
        <row r="303">
          <cell r="A303" t="str">
            <v>NonHome. Debt Rate</v>
          </cell>
          <cell r="B303">
            <v>0</v>
          </cell>
        </row>
        <row r="304">
          <cell r="A304" t="str">
            <v>K-12 School #13 Name</v>
          </cell>
          <cell r="B304" t="str">
            <v>GOODRICH</v>
          </cell>
        </row>
        <row r="305">
          <cell r="A305" t="str">
            <v xml:space="preserve">All Property Taxable Value    </v>
          </cell>
          <cell r="B305">
            <v>0</v>
          </cell>
        </row>
        <row r="306">
          <cell r="A306" t="str">
            <v>All Property Hold Harm. RATE</v>
          </cell>
          <cell r="B306">
            <v>0</v>
          </cell>
        </row>
        <row r="307">
          <cell r="A307" t="str">
            <v>All Property Debt Rate           *****</v>
          </cell>
          <cell r="B307">
            <v>7</v>
          </cell>
        </row>
        <row r="308">
          <cell r="A308" t="str">
            <v xml:space="preserve">NonHome. Sch. Name </v>
          </cell>
          <cell r="B308">
            <v>0</v>
          </cell>
        </row>
        <row r="309">
          <cell r="A309" t="str">
            <v xml:space="preserve">NonHome. Taxable Value       </v>
          </cell>
          <cell r="B309">
            <v>0</v>
          </cell>
        </row>
        <row r="310">
          <cell r="A310" t="str">
            <v>NonHome. EV Operating (18.) *****</v>
          </cell>
          <cell r="B310">
            <v>18</v>
          </cell>
        </row>
        <row r="311">
          <cell r="A311" t="str">
            <v>NonHome. Debt Rate</v>
          </cell>
          <cell r="B311">
            <v>0</v>
          </cell>
        </row>
        <row r="312">
          <cell r="A312" t="str">
            <v>K-12 School #14 Name</v>
          </cell>
          <cell r="B312" t="str">
            <v>GRAND BLANC</v>
          </cell>
        </row>
        <row r="313">
          <cell r="A313" t="str">
            <v xml:space="preserve">All Property Taxable Value    </v>
          </cell>
          <cell r="B313">
            <v>0</v>
          </cell>
        </row>
        <row r="314">
          <cell r="A314" t="str">
            <v>All Property Hold Harm. RATE</v>
          </cell>
          <cell r="B314">
            <v>0</v>
          </cell>
        </row>
        <row r="315">
          <cell r="A315" t="str">
            <v>All Property Debt Rate           *****</v>
          </cell>
          <cell r="B315">
            <v>1</v>
          </cell>
        </row>
        <row r="316">
          <cell r="A316" t="str">
            <v xml:space="preserve">NonHome. Sch. Name </v>
          </cell>
          <cell r="B316">
            <v>0</v>
          </cell>
        </row>
        <row r="317">
          <cell r="A317" t="str">
            <v xml:space="preserve">NonHome. Taxable Value       </v>
          </cell>
          <cell r="B317">
            <v>0</v>
          </cell>
        </row>
        <row r="318">
          <cell r="A318" t="str">
            <v>NonHome. EV Operating (18.) *****</v>
          </cell>
          <cell r="B318">
            <v>18</v>
          </cell>
        </row>
        <row r="319">
          <cell r="A319" t="str">
            <v>NonHome. Debt Rate</v>
          </cell>
          <cell r="B319">
            <v>0</v>
          </cell>
        </row>
        <row r="320">
          <cell r="A320" t="str">
            <v>K-12 School #15 Name</v>
          </cell>
          <cell r="B320" t="str">
            <v>HAZEL PARK</v>
          </cell>
        </row>
        <row r="321">
          <cell r="A321" t="str">
            <v xml:space="preserve">All Property Taxable Value    </v>
          </cell>
          <cell r="B321">
            <v>0</v>
          </cell>
        </row>
        <row r="322">
          <cell r="A322" t="str">
            <v>All Property Hold Harm. RATE</v>
          </cell>
          <cell r="B322">
            <v>0</v>
          </cell>
        </row>
        <row r="323">
          <cell r="A323" t="str">
            <v>All Property Debt Rate           *****</v>
          </cell>
          <cell r="B323">
            <v>3</v>
          </cell>
        </row>
        <row r="324">
          <cell r="A324" t="str">
            <v xml:space="preserve">NonHome. Sch. Name </v>
          </cell>
          <cell r="B324">
            <v>0</v>
          </cell>
        </row>
        <row r="325">
          <cell r="A325" t="str">
            <v xml:space="preserve">NonHome. Taxable Value       </v>
          </cell>
          <cell r="B325">
            <v>0</v>
          </cell>
        </row>
        <row r="326">
          <cell r="A326" t="str">
            <v>NonHome. EV Operating (18.) *****</v>
          </cell>
          <cell r="B326">
            <v>18</v>
          </cell>
        </row>
        <row r="327">
          <cell r="A327" t="str">
            <v>NonHome. Debt Rate</v>
          </cell>
          <cell r="B327">
            <v>0</v>
          </cell>
        </row>
        <row r="328">
          <cell r="A328" t="str">
            <v>K-12 School #16 Name</v>
          </cell>
          <cell r="B328" t="str">
            <v>HOLLY</v>
          </cell>
        </row>
        <row r="329">
          <cell r="A329" t="str">
            <v xml:space="preserve">All Property Taxable Value    </v>
          </cell>
          <cell r="B329">
            <v>0</v>
          </cell>
        </row>
        <row r="330">
          <cell r="A330" t="str">
            <v>All Property Hold Harm. RATE</v>
          </cell>
          <cell r="B330">
            <v>0</v>
          </cell>
        </row>
        <row r="331">
          <cell r="A331" t="str">
            <v>All Property Debt Rate           *****</v>
          </cell>
          <cell r="B331">
            <v>7</v>
          </cell>
        </row>
        <row r="332">
          <cell r="A332" t="str">
            <v xml:space="preserve">NonHome. Sch. Name </v>
          </cell>
          <cell r="B332">
            <v>0</v>
          </cell>
        </row>
        <row r="333">
          <cell r="A333" t="str">
            <v xml:space="preserve">NonHome. Taxable Value       </v>
          </cell>
          <cell r="B333">
            <v>0</v>
          </cell>
        </row>
        <row r="334">
          <cell r="A334" t="str">
            <v>NonHome. EV Operating (18.) *****</v>
          </cell>
          <cell r="B334">
            <v>17.856000000000002</v>
          </cell>
        </row>
        <row r="335">
          <cell r="A335" t="str">
            <v>NonHome. Debt Rate</v>
          </cell>
          <cell r="B335">
            <v>0</v>
          </cell>
        </row>
        <row r="336">
          <cell r="A336" t="str">
            <v>K-12 School #17 Name</v>
          </cell>
          <cell r="B336" t="str">
            <v>HURON VALLEY</v>
          </cell>
        </row>
        <row r="337">
          <cell r="A337" t="str">
            <v xml:space="preserve">All Property Taxable Value    </v>
          </cell>
          <cell r="B337">
            <v>0</v>
          </cell>
        </row>
        <row r="338">
          <cell r="A338" t="str">
            <v>All Property Hold Harm. RATE</v>
          </cell>
          <cell r="B338">
            <v>0</v>
          </cell>
        </row>
        <row r="339">
          <cell r="A339" t="str">
            <v>All Property Debt Rate           *****</v>
          </cell>
          <cell r="B339">
            <v>5.4772999999999996</v>
          </cell>
        </row>
        <row r="340">
          <cell r="A340" t="str">
            <v xml:space="preserve">NonHome. Sch. Name </v>
          </cell>
          <cell r="B340">
            <v>0</v>
          </cell>
        </row>
        <row r="341">
          <cell r="A341" t="str">
            <v xml:space="preserve">NonHome. Taxable Value       </v>
          </cell>
          <cell r="B341">
            <v>0</v>
          </cell>
        </row>
        <row r="342">
          <cell r="A342" t="str">
            <v>NonHome. EV Operating (18.) *****</v>
          </cell>
          <cell r="B342">
            <v>17.985600000000002</v>
          </cell>
        </row>
        <row r="343">
          <cell r="A343" t="str">
            <v>NonHome. Debt Rate</v>
          </cell>
          <cell r="B343">
            <v>0</v>
          </cell>
        </row>
        <row r="344">
          <cell r="A344" t="str">
            <v>K-12 School #18 Name</v>
          </cell>
          <cell r="B344" t="str">
            <v>LAKE ORION</v>
          </cell>
        </row>
        <row r="345">
          <cell r="A345" t="str">
            <v xml:space="preserve">All Property Taxable Value    </v>
          </cell>
          <cell r="B345">
            <v>0</v>
          </cell>
        </row>
        <row r="346">
          <cell r="A346" t="str">
            <v>All Property Hold Harm. RATE</v>
          </cell>
          <cell r="B346">
            <v>0</v>
          </cell>
        </row>
        <row r="347">
          <cell r="A347" t="str">
            <v>All Property Debt Rate           *****</v>
          </cell>
          <cell r="B347">
            <v>7.2409999999999997</v>
          </cell>
        </row>
        <row r="348">
          <cell r="A348" t="str">
            <v xml:space="preserve">NonHome. Sch. Name </v>
          </cell>
          <cell r="B348">
            <v>0</v>
          </cell>
        </row>
        <row r="349">
          <cell r="A349" t="str">
            <v xml:space="preserve">NonHome. Taxable Value       </v>
          </cell>
          <cell r="B349">
            <v>0</v>
          </cell>
        </row>
        <row r="350">
          <cell r="A350" t="str">
            <v>NonHome. EV Operating (18.) *****</v>
          </cell>
          <cell r="B350">
            <v>18</v>
          </cell>
        </row>
        <row r="351">
          <cell r="A351" t="str">
            <v>NonHome. Debt Rate</v>
          </cell>
          <cell r="B351">
            <v>0</v>
          </cell>
        </row>
        <row r="352">
          <cell r="A352" t="str">
            <v>K-12 School #19 Name</v>
          </cell>
          <cell r="B352" t="str">
            <v>LAMPHERE</v>
          </cell>
        </row>
        <row r="353">
          <cell r="A353" t="str">
            <v xml:space="preserve">All Property Taxable Value    </v>
          </cell>
          <cell r="B353">
            <v>0</v>
          </cell>
        </row>
        <row r="354">
          <cell r="A354" t="str">
            <v>All Property Hold Harm. RATE</v>
          </cell>
          <cell r="B354">
            <v>15</v>
          </cell>
        </row>
        <row r="355">
          <cell r="A355" t="str">
            <v>All Property Debt Rate           *****</v>
          </cell>
          <cell r="B355">
            <v>2.39</v>
          </cell>
        </row>
        <row r="356">
          <cell r="A356" t="str">
            <v xml:space="preserve">NonHome. Sch. Name </v>
          </cell>
          <cell r="B356">
            <v>0</v>
          </cell>
        </row>
        <row r="357">
          <cell r="A357" t="str">
            <v xml:space="preserve">NonHome. Taxable Value       </v>
          </cell>
          <cell r="B357">
            <v>0</v>
          </cell>
        </row>
        <row r="358">
          <cell r="A358" t="str">
            <v>NonHome. EV Operating (18.) *****</v>
          </cell>
          <cell r="B358">
            <v>3</v>
          </cell>
        </row>
        <row r="359">
          <cell r="A359" t="str">
            <v>NonHome. Debt Rate</v>
          </cell>
          <cell r="B359">
            <v>0</v>
          </cell>
        </row>
        <row r="360">
          <cell r="A360" t="str">
            <v>K-12 School #20 Name</v>
          </cell>
          <cell r="B360" t="str">
            <v>MADISON</v>
          </cell>
        </row>
        <row r="361">
          <cell r="A361" t="str">
            <v xml:space="preserve">All Property Taxable Value    </v>
          </cell>
          <cell r="B361">
            <v>0</v>
          </cell>
        </row>
        <row r="362">
          <cell r="A362" t="str">
            <v>All Property Hold Harm. RATE</v>
          </cell>
          <cell r="B362">
            <v>0</v>
          </cell>
        </row>
        <row r="363">
          <cell r="A363" t="str">
            <v>All Property Debt Rate           *****</v>
          </cell>
          <cell r="B363">
            <v>4.8</v>
          </cell>
        </row>
        <row r="364">
          <cell r="A364" t="str">
            <v xml:space="preserve">NonHome. Sch. Name </v>
          </cell>
          <cell r="B364">
            <v>0</v>
          </cell>
        </row>
        <row r="365">
          <cell r="A365" t="str">
            <v xml:space="preserve">NonHome. Taxable Value       </v>
          </cell>
          <cell r="B365">
            <v>0</v>
          </cell>
        </row>
        <row r="366">
          <cell r="A366" t="str">
            <v>NonHome. EV Operating (18.) *****</v>
          </cell>
          <cell r="B366">
            <v>18</v>
          </cell>
        </row>
        <row r="367">
          <cell r="A367" t="str">
            <v>NonHome. Debt Rate</v>
          </cell>
          <cell r="B367">
            <v>0</v>
          </cell>
        </row>
        <row r="368">
          <cell r="A368" t="str">
            <v>K-12 School #21 Name</v>
          </cell>
          <cell r="B368" t="str">
            <v>NORTHVILLE</v>
          </cell>
        </row>
        <row r="369">
          <cell r="A369" t="str">
            <v xml:space="preserve">All Property Taxable Value    </v>
          </cell>
          <cell r="B369">
            <v>0</v>
          </cell>
        </row>
        <row r="370">
          <cell r="A370" t="str">
            <v>All Property Hold Harm. RATE</v>
          </cell>
          <cell r="B370">
            <v>0</v>
          </cell>
        </row>
        <row r="371">
          <cell r="A371" t="str">
            <v>All Property Debt Rate           *****</v>
          </cell>
          <cell r="B371">
            <v>6</v>
          </cell>
        </row>
        <row r="372">
          <cell r="A372" t="str">
            <v xml:space="preserve">NonHome. Sch. Name </v>
          </cell>
          <cell r="B372">
            <v>0</v>
          </cell>
        </row>
        <row r="373">
          <cell r="A373" t="str">
            <v xml:space="preserve">NonHome. Taxable Value       </v>
          </cell>
          <cell r="B373">
            <v>0</v>
          </cell>
        </row>
        <row r="374">
          <cell r="A374" t="str">
            <v>NonHome. EV Operating (18.) *****</v>
          </cell>
          <cell r="B374">
            <v>18</v>
          </cell>
        </row>
        <row r="375">
          <cell r="A375" t="str">
            <v>NonHome. Debt Rate</v>
          </cell>
          <cell r="B375">
            <v>0</v>
          </cell>
        </row>
        <row r="376">
          <cell r="A376" t="str">
            <v>K-12 School #22 Name</v>
          </cell>
          <cell r="B376" t="str">
            <v>NOVI</v>
          </cell>
        </row>
        <row r="377">
          <cell r="A377" t="str">
            <v xml:space="preserve">All Property Taxable Value    </v>
          </cell>
          <cell r="B377">
            <v>0</v>
          </cell>
        </row>
        <row r="378">
          <cell r="A378" t="str">
            <v>All Property Hold Harm. RATE</v>
          </cell>
          <cell r="B378">
            <v>5.4782999999999999</v>
          </cell>
        </row>
        <row r="379">
          <cell r="A379" t="str">
            <v>All Property Debt Rate           *****</v>
          </cell>
          <cell r="B379">
            <v>5.7</v>
          </cell>
        </row>
        <row r="380">
          <cell r="A380" t="str">
            <v xml:space="preserve">NonHome. Sch. Name </v>
          </cell>
          <cell r="B380">
            <v>0</v>
          </cell>
        </row>
        <row r="381">
          <cell r="A381" t="str">
            <v xml:space="preserve">NonHome. Taxable Value       </v>
          </cell>
          <cell r="B381">
            <v>0</v>
          </cell>
        </row>
        <row r="382">
          <cell r="A382" t="str">
            <v>NonHome. EV Operating (18.) *****</v>
          </cell>
          <cell r="B382">
            <v>12.521699999999999</v>
          </cell>
        </row>
        <row r="383">
          <cell r="A383" t="str">
            <v>NonHome. Debt Rate</v>
          </cell>
          <cell r="B383">
            <v>0</v>
          </cell>
        </row>
        <row r="384">
          <cell r="A384" t="str">
            <v>K-12 School #23 Name</v>
          </cell>
          <cell r="B384" t="str">
            <v>OAK PARK</v>
          </cell>
        </row>
        <row r="385">
          <cell r="A385" t="str">
            <v xml:space="preserve">All Property Taxable Value    </v>
          </cell>
          <cell r="B385">
            <v>0</v>
          </cell>
        </row>
        <row r="386">
          <cell r="A386" t="str">
            <v>All Property Hold Harm. RATE</v>
          </cell>
          <cell r="B386">
            <v>0</v>
          </cell>
        </row>
        <row r="387">
          <cell r="A387" t="str">
            <v>All Property Debt Rate           *****</v>
          </cell>
          <cell r="B387">
            <v>8.3000000000000007</v>
          </cell>
        </row>
        <row r="388">
          <cell r="A388" t="str">
            <v xml:space="preserve">NonHome. Sch. Name </v>
          </cell>
          <cell r="B388">
            <v>0</v>
          </cell>
        </row>
        <row r="389">
          <cell r="A389" t="str">
            <v xml:space="preserve">NonHome. Taxable Value       </v>
          </cell>
          <cell r="B389">
            <v>0</v>
          </cell>
        </row>
        <row r="390">
          <cell r="A390" t="str">
            <v>NonHome. EV Operating (18.) *****</v>
          </cell>
          <cell r="B390">
            <v>18</v>
          </cell>
        </row>
        <row r="391">
          <cell r="A391" t="str">
            <v>NonHome. Debt Rate</v>
          </cell>
          <cell r="B391">
            <v>0</v>
          </cell>
        </row>
        <row r="392">
          <cell r="A392" t="str">
            <v>K-12 School #24 Name</v>
          </cell>
          <cell r="B392" t="str">
            <v>OXFORD</v>
          </cell>
        </row>
        <row r="393">
          <cell r="A393" t="str">
            <v xml:space="preserve">All Property Taxable Value    </v>
          </cell>
          <cell r="B393">
            <v>0</v>
          </cell>
        </row>
        <row r="394">
          <cell r="A394" t="str">
            <v>All Property Hold Harm. RATE</v>
          </cell>
          <cell r="B394">
            <v>0</v>
          </cell>
        </row>
        <row r="395">
          <cell r="A395" t="str">
            <v>All Property Debt Rate           *****</v>
          </cell>
          <cell r="B395">
            <v>7</v>
          </cell>
        </row>
        <row r="396">
          <cell r="A396" t="str">
            <v xml:space="preserve">NonHome. Sch. Name </v>
          </cell>
          <cell r="B396">
            <v>0</v>
          </cell>
        </row>
        <row r="397">
          <cell r="A397" t="str">
            <v xml:space="preserve">NonHome. Taxable Value       </v>
          </cell>
          <cell r="B397">
            <v>0</v>
          </cell>
        </row>
        <row r="398">
          <cell r="A398" t="str">
            <v>NonHome. EV Operating (18.) *****</v>
          </cell>
          <cell r="B398">
            <v>18</v>
          </cell>
        </row>
        <row r="399">
          <cell r="A399" t="str">
            <v>NonHome. Debt Rate</v>
          </cell>
          <cell r="B399">
            <v>0</v>
          </cell>
        </row>
        <row r="400">
          <cell r="A400" t="str">
            <v>K-12 School #25 Name</v>
          </cell>
          <cell r="B400" t="str">
            <v>PONTIAC</v>
          </cell>
        </row>
        <row r="401">
          <cell r="A401" t="str">
            <v xml:space="preserve">All Property Taxable Value    </v>
          </cell>
          <cell r="B401">
            <v>0</v>
          </cell>
        </row>
        <row r="402">
          <cell r="A402" t="str">
            <v>All Property Hold Harm. RATE</v>
          </cell>
          <cell r="B402">
            <v>0</v>
          </cell>
        </row>
        <row r="403">
          <cell r="A403" t="str">
            <v>All Property Debt Rate           *****</v>
          </cell>
          <cell r="B403">
            <v>2.8</v>
          </cell>
        </row>
        <row r="404">
          <cell r="A404" t="str">
            <v xml:space="preserve">NonHome. Sch. Name </v>
          </cell>
          <cell r="B404">
            <v>0</v>
          </cell>
        </row>
        <row r="405">
          <cell r="A405" t="str">
            <v xml:space="preserve">NonHome. Taxable Value       </v>
          </cell>
          <cell r="B405">
            <v>0</v>
          </cell>
        </row>
        <row r="406">
          <cell r="A406" t="str">
            <v>NonHome. EV Operating (18.) *****</v>
          </cell>
          <cell r="B406">
            <v>18</v>
          </cell>
        </row>
        <row r="407">
          <cell r="A407" t="str">
            <v>NonHome. Debt Rate</v>
          </cell>
          <cell r="B407">
            <v>0</v>
          </cell>
        </row>
        <row r="408">
          <cell r="A408" t="str">
            <v>K-12 School #26 Name</v>
          </cell>
          <cell r="B408" t="str">
            <v>ROCHESTER</v>
          </cell>
        </row>
        <row r="409">
          <cell r="A409" t="str">
            <v xml:space="preserve">All Property Taxable Value    </v>
          </cell>
          <cell r="B409">
            <v>0</v>
          </cell>
        </row>
        <row r="410">
          <cell r="A410" t="str">
            <v>All Property Hold Harm. RATE</v>
          </cell>
          <cell r="B410">
            <v>0</v>
          </cell>
        </row>
        <row r="411">
          <cell r="A411" t="str">
            <v>All Property Debt Rate           *****</v>
          </cell>
          <cell r="B411">
            <v>5.9</v>
          </cell>
        </row>
        <row r="412">
          <cell r="A412" t="str">
            <v xml:space="preserve">NonHome. Sch. Name </v>
          </cell>
          <cell r="B412">
            <v>0</v>
          </cell>
        </row>
        <row r="413">
          <cell r="A413" t="str">
            <v xml:space="preserve">NonHome. Taxable Value       </v>
          </cell>
          <cell r="B413">
            <v>0</v>
          </cell>
        </row>
        <row r="414">
          <cell r="A414" t="str">
            <v>NonHome. EV Operating (18.) *****</v>
          </cell>
          <cell r="B414">
            <v>18</v>
          </cell>
        </row>
        <row r="415">
          <cell r="A415" t="str">
            <v>NonHome. Debt Rate</v>
          </cell>
          <cell r="B415">
            <v>0</v>
          </cell>
        </row>
        <row r="416">
          <cell r="A416" t="str">
            <v>K-12 School #27 Name</v>
          </cell>
          <cell r="B416" t="str">
            <v>ROMEO</v>
          </cell>
        </row>
        <row r="417">
          <cell r="A417" t="str">
            <v xml:space="preserve">All Property Taxable Value    </v>
          </cell>
          <cell r="B417">
            <v>0</v>
          </cell>
        </row>
        <row r="418">
          <cell r="A418" t="str">
            <v>All Property Hold Harm. RATE</v>
          </cell>
          <cell r="B418">
            <v>0</v>
          </cell>
        </row>
        <row r="419">
          <cell r="A419" t="str">
            <v>All Property Debt Rate           *****</v>
          </cell>
          <cell r="B419">
            <v>3.1086</v>
          </cell>
        </row>
        <row r="420">
          <cell r="A420" t="str">
            <v xml:space="preserve">NonHome. Sch. Name </v>
          </cell>
          <cell r="B420">
            <v>0</v>
          </cell>
        </row>
        <row r="421">
          <cell r="A421" t="str">
            <v xml:space="preserve">NonHome. Taxable Value       </v>
          </cell>
          <cell r="B421">
            <v>0</v>
          </cell>
        </row>
        <row r="422">
          <cell r="A422" t="str">
            <v>NonHome. EV Operating (18.) *****</v>
          </cell>
          <cell r="B422">
            <v>18</v>
          </cell>
        </row>
        <row r="423">
          <cell r="A423" t="str">
            <v>NonHome. Debt Rate</v>
          </cell>
          <cell r="B423">
            <v>0</v>
          </cell>
        </row>
        <row r="424">
          <cell r="A424" t="str">
            <v>K-12 School #28 Name</v>
          </cell>
          <cell r="B424" t="str">
            <v>ROYAL OAK</v>
          </cell>
        </row>
        <row r="425">
          <cell r="A425" t="str">
            <v xml:space="preserve">All Property Taxable Value    </v>
          </cell>
          <cell r="B425">
            <v>0</v>
          </cell>
        </row>
        <row r="426">
          <cell r="A426" t="str">
            <v>All Property Hold Harm. RATE</v>
          </cell>
          <cell r="B426">
            <v>6.2</v>
          </cell>
        </row>
        <row r="427">
          <cell r="A427" t="str">
            <v>All Property Debt Rate           *****</v>
          </cell>
          <cell r="B427">
            <v>3.05</v>
          </cell>
        </row>
        <row r="428">
          <cell r="A428" t="str">
            <v xml:space="preserve">NonHome. Sch. Name </v>
          </cell>
          <cell r="B428">
            <v>0</v>
          </cell>
        </row>
        <row r="429">
          <cell r="A429" t="str">
            <v xml:space="preserve">NonHome. Taxable Value       </v>
          </cell>
          <cell r="B429">
            <v>0</v>
          </cell>
        </row>
        <row r="430">
          <cell r="A430" t="str">
            <v>NonHome. EV Operating (18.) *****</v>
          </cell>
          <cell r="B430">
            <v>11.8</v>
          </cell>
        </row>
        <row r="431">
          <cell r="A431" t="str">
            <v>NonHome. Debt Rate</v>
          </cell>
          <cell r="B431">
            <v>0</v>
          </cell>
        </row>
        <row r="432">
          <cell r="A432" t="str">
            <v>K-12 School #29 Name</v>
          </cell>
          <cell r="B432" t="str">
            <v>SOUTH LYON</v>
          </cell>
        </row>
        <row r="433">
          <cell r="A433" t="str">
            <v xml:space="preserve">All Property Taxable Value    </v>
          </cell>
          <cell r="B433">
            <v>0</v>
          </cell>
        </row>
        <row r="434">
          <cell r="A434" t="str">
            <v>All Property Hold Harm. RATE</v>
          </cell>
          <cell r="B434">
            <v>0</v>
          </cell>
        </row>
        <row r="435">
          <cell r="A435" t="str">
            <v>All Property Debt Rate           *****</v>
          </cell>
          <cell r="B435">
            <v>6.25</v>
          </cell>
        </row>
        <row r="436">
          <cell r="A436" t="str">
            <v xml:space="preserve">NonHome. Sch. Name </v>
          </cell>
          <cell r="B436">
            <v>0</v>
          </cell>
        </row>
        <row r="437">
          <cell r="A437" t="str">
            <v xml:space="preserve">NonHome. Taxable Value       </v>
          </cell>
          <cell r="B437">
            <v>0</v>
          </cell>
        </row>
        <row r="438">
          <cell r="A438" t="str">
            <v>NonHome. EV Operating (18.) *****</v>
          </cell>
          <cell r="B438">
            <v>17.852399999999999</v>
          </cell>
        </row>
        <row r="439">
          <cell r="A439" t="str">
            <v>NonHome. Debt Rate</v>
          </cell>
          <cell r="B439">
            <v>0</v>
          </cell>
        </row>
        <row r="440">
          <cell r="A440" t="str">
            <v>K-12 School #30 Name</v>
          </cell>
          <cell r="B440" t="str">
            <v>SOUTHFIELD</v>
          </cell>
        </row>
        <row r="441">
          <cell r="A441" t="str">
            <v xml:space="preserve">All Property Taxable Value    </v>
          </cell>
          <cell r="B441">
            <v>0</v>
          </cell>
        </row>
        <row r="442">
          <cell r="A442" t="str">
            <v>All Property Hold Harm. RATE</v>
          </cell>
          <cell r="B442">
            <v>21.884</v>
          </cell>
        </row>
        <row r="443">
          <cell r="A443" t="str">
            <v>All Property Debt Rate           *****</v>
          </cell>
          <cell r="B443">
            <v>2.3620000000000001</v>
          </cell>
        </row>
        <row r="444">
          <cell r="A444" t="str">
            <v xml:space="preserve">NonHome. Sch. Name </v>
          </cell>
          <cell r="B444">
            <v>0</v>
          </cell>
        </row>
        <row r="445">
          <cell r="A445" t="str">
            <v xml:space="preserve">NonHome. Taxable Value       </v>
          </cell>
          <cell r="B445">
            <v>0</v>
          </cell>
        </row>
        <row r="446">
          <cell r="A446" t="str">
            <v>NonHome. EV Operating (18.) *****</v>
          </cell>
          <cell r="B446">
            <v>0</v>
          </cell>
        </row>
        <row r="447">
          <cell r="A447" t="str">
            <v>NonHome. Debt Rate</v>
          </cell>
          <cell r="B447">
            <v>0</v>
          </cell>
        </row>
        <row r="448">
          <cell r="A448" t="str">
            <v>K-12 School #31 Name</v>
          </cell>
          <cell r="B448" t="str">
            <v>TROY</v>
          </cell>
        </row>
        <row r="449">
          <cell r="A449" t="str">
            <v xml:space="preserve">All Property Taxable Value    </v>
          </cell>
          <cell r="B449">
            <v>0</v>
          </cell>
        </row>
        <row r="450">
          <cell r="A450" t="str">
            <v>All Property Hold Harm. RATE</v>
          </cell>
          <cell r="B450">
            <v>8.7664000000000009</v>
          </cell>
        </row>
        <row r="451">
          <cell r="A451" t="str">
            <v>All Property Debt Rate           *****</v>
          </cell>
          <cell r="B451">
            <v>3.64</v>
          </cell>
        </row>
        <row r="452">
          <cell r="A452" t="str">
            <v xml:space="preserve">NonHome. Sch. Name </v>
          </cell>
          <cell r="B452">
            <v>0</v>
          </cell>
        </row>
        <row r="453">
          <cell r="A453" t="str">
            <v xml:space="preserve">NonHome. Taxable Value       </v>
          </cell>
          <cell r="B453">
            <v>0</v>
          </cell>
        </row>
        <row r="454">
          <cell r="A454" t="str">
            <v>NonHome. EV Operating (18.) *****</v>
          </cell>
          <cell r="B454">
            <v>9.2335999999999991</v>
          </cell>
        </row>
        <row r="455">
          <cell r="A455" t="str">
            <v>NonHome. Debt Rate</v>
          </cell>
          <cell r="B455">
            <v>0</v>
          </cell>
        </row>
        <row r="456">
          <cell r="A456" t="str">
            <v>K-12 School #32 Name</v>
          </cell>
          <cell r="B456" t="str">
            <v>WALLED LAKE</v>
          </cell>
        </row>
        <row r="457">
          <cell r="A457" t="str">
            <v xml:space="preserve">All Property Taxable Value    </v>
          </cell>
          <cell r="B457">
            <v>0</v>
          </cell>
        </row>
        <row r="458">
          <cell r="A458" t="str">
            <v>All Property Hold Harm. RATE</v>
          </cell>
          <cell r="B458">
            <v>3.3399000000000001</v>
          </cell>
        </row>
        <row r="459">
          <cell r="A459" t="str">
            <v>All Property Debt Rate           *****</v>
          </cell>
          <cell r="B459">
            <v>5.0999999999999996</v>
          </cell>
        </row>
        <row r="460">
          <cell r="A460" t="str">
            <v xml:space="preserve">NonHome. Sch. Name </v>
          </cell>
          <cell r="B460">
            <v>0</v>
          </cell>
        </row>
        <row r="461">
          <cell r="A461" t="str">
            <v xml:space="preserve">NonHome. Taxable Value       </v>
          </cell>
          <cell r="B461">
            <v>0</v>
          </cell>
        </row>
        <row r="462">
          <cell r="A462" t="str">
            <v>NonHome. EV Operating (18.) *****</v>
          </cell>
          <cell r="B462">
            <v>14.6601</v>
          </cell>
        </row>
        <row r="463">
          <cell r="A463" t="str">
            <v>NonHome. Debt Rate</v>
          </cell>
          <cell r="B463">
            <v>0</v>
          </cell>
        </row>
        <row r="464">
          <cell r="A464" t="str">
            <v>K-12 School #33 Name</v>
          </cell>
          <cell r="B464" t="str">
            <v>WARREN</v>
          </cell>
        </row>
        <row r="465">
          <cell r="A465" t="str">
            <v xml:space="preserve">All Property Taxable Value    </v>
          </cell>
          <cell r="B465">
            <v>0</v>
          </cell>
        </row>
        <row r="466">
          <cell r="A466" t="str">
            <v>All Property Hold Harm. RATE</v>
          </cell>
          <cell r="B466">
            <v>8.8265999999999991</v>
          </cell>
        </row>
        <row r="467">
          <cell r="A467" t="str">
            <v>All Property Debt Rate           *****</v>
          </cell>
          <cell r="B467">
            <v>1</v>
          </cell>
        </row>
        <row r="468">
          <cell r="A468" t="str">
            <v xml:space="preserve">NonHome. Sch. Name </v>
          </cell>
          <cell r="B468">
            <v>0</v>
          </cell>
        </row>
        <row r="469">
          <cell r="A469" t="str">
            <v xml:space="preserve">NonHome. Taxable Value       </v>
          </cell>
          <cell r="B469">
            <v>0</v>
          </cell>
        </row>
        <row r="470">
          <cell r="A470" t="str">
            <v>NonHome. EV Operating (18.) *****</v>
          </cell>
          <cell r="B470">
            <v>9.1734000000000009</v>
          </cell>
        </row>
        <row r="471">
          <cell r="A471" t="str">
            <v>NonHome. Debt Rate</v>
          </cell>
          <cell r="B471">
            <v>0</v>
          </cell>
        </row>
        <row r="472">
          <cell r="A472" t="str">
            <v>K-12 School #34 Name</v>
          </cell>
          <cell r="B472" t="str">
            <v>WATERFORD</v>
          </cell>
        </row>
        <row r="473">
          <cell r="A473" t="str">
            <v xml:space="preserve">All Property Taxable Value    </v>
          </cell>
          <cell r="B473">
            <v>0</v>
          </cell>
        </row>
        <row r="474">
          <cell r="A474" t="str">
            <v>All Property Hold Harm. RATE</v>
          </cell>
          <cell r="B474">
            <v>0</v>
          </cell>
        </row>
        <row r="475">
          <cell r="A475" t="str">
            <v>All Property Debt Rate           *****</v>
          </cell>
          <cell r="B475">
            <v>3.17</v>
          </cell>
        </row>
        <row r="476">
          <cell r="A476" t="str">
            <v xml:space="preserve">NonHome. Sch. Name </v>
          </cell>
          <cell r="B476">
            <v>0</v>
          </cell>
        </row>
        <row r="477">
          <cell r="A477" t="str">
            <v xml:space="preserve">NonHome. Taxable Value       </v>
          </cell>
          <cell r="B477">
            <v>0</v>
          </cell>
        </row>
        <row r="478">
          <cell r="A478" t="str">
            <v>NonHome. EV Operating (18.) *****</v>
          </cell>
          <cell r="B478">
            <v>18</v>
          </cell>
        </row>
        <row r="479">
          <cell r="A479" t="str">
            <v>NonHome. Debt Rate</v>
          </cell>
          <cell r="B479">
            <v>0</v>
          </cell>
        </row>
        <row r="480">
          <cell r="A480" t="str">
            <v>K-12 School #35 Name</v>
          </cell>
          <cell r="B480" t="str">
            <v>WEST BLOOMFIELD</v>
          </cell>
        </row>
        <row r="481">
          <cell r="A481" t="str">
            <v xml:space="preserve">All Property Taxable Value    </v>
          </cell>
          <cell r="B481">
            <v>0</v>
          </cell>
        </row>
        <row r="482">
          <cell r="A482" t="str">
            <v>All Property Hold Harm. RATE</v>
          </cell>
          <cell r="B482">
            <v>5.1603000000000003</v>
          </cell>
        </row>
        <row r="483">
          <cell r="A483" t="str">
            <v>All Property Debt Rate           *****</v>
          </cell>
          <cell r="B483">
            <v>4.2</v>
          </cell>
        </row>
        <row r="484">
          <cell r="A484" t="str">
            <v xml:space="preserve">NonHome. Sch. Name </v>
          </cell>
          <cell r="B484">
            <v>0</v>
          </cell>
        </row>
        <row r="485">
          <cell r="A485" t="str">
            <v xml:space="preserve">NonHome. Taxable Value       </v>
          </cell>
          <cell r="B485">
            <v>0</v>
          </cell>
        </row>
        <row r="486">
          <cell r="A486" t="str">
            <v>NonHome. EV Operating (18.) *****</v>
          </cell>
          <cell r="B486">
            <v>12.839700000000001</v>
          </cell>
        </row>
        <row r="487">
          <cell r="A487" t="str">
            <v>NonHome. Debt Rate</v>
          </cell>
          <cell r="B487">
            <v>0</v>
          </cell>
        </row>
        <row r="488">
          <cell r="A488" t="str">
            <v>K-12 School #36 Name</v>
          </cell>
          <cell r="B488">
            <v>0</v>
          </cell>
        </row>
        <row r="489">
          <cell r="A489" t="str">
            <v xml:space="preserve">All Property Taxable Value    </v>
          </cell>
          <cell r="B489">
            <v>0</v>
          </cell>
        </row>
        <row r="490">
          <cell r="A490" t="str">
            <v>All Property Hold Harm. RATE</v>
          </cell>
          <cell r="B490">
            <v>0</v>
          </cell>
        </row>
        <row r="491">
          <cell r="A491" t="str">
            <v>All Property Debt Rate           *****</v>
          </cell>
          <cell r="B491">
            <v>0</v>
          </cell>
        </row>
        <row r="492">
          <cell r="A492" t="str">
            <v xml:space="preserve">NonHome. Sch. Name </v>
          </cell>
          <cell r="B492">
            <v>0</v>
          </cell>
        </row>
        <row r="493">
          <cell r="A493" t="str">
            <v xml:space="preserve">NonHome. Taxable Value       </v>
          </cell>
          <cell r="B493">
            <v>0</v>
          </cell>
        </row>
        <row r="494">
          <cell r="A494" t="str">
            <v>NonHome. EV Operating (18.) *****</v>
          </cell>
          <cell r="B494">
            <v>0</v>
          </cell>
        </row>
        <row r="495">
          <cell r="A495" t="str">
            <v>NonHome. Debt Rate</v>
          </cell>
          <cell r="B49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U (2)"/>
      <sheetName val="CIU"/>
      <sheetName val="Sheet1"/>
      <sheetName val="Sheet2"/>
      <sheetName val="Sheet3"/>
      <sheetName val="NEW YEAR CHECK LIST"/>
      <sheetName val="INPUT"/>
      <sheetName val="BACK UP"/>
      <sheetName val="1997"/>
      <sheetName val="TV-ALL"/>
      <sheetName val="TV-CIU"/>
      <sheetName val="L-4408 FR"/>
      <sheetName val="L-4408 FR-AUTH"/>
      <sheetName val="L-4408 B"/>
      <sheetName val="L-4408a FR"/>
      <sheetName val="L-4408a FR-AUTH"/>
      <sheetName val="L-4408a B"/>
      <sheetName val="VLG-ALL"/>
      <sheetName val="VLG-CIU"/>
      <sheetName val="Recap"/>
      <sheetName val="Recap CIU"/>
      <sheetName val="CO.AUTH.SHEET"/>
      <sheetName val="SPEC. ASSMT"/>
      <sheetName val="4013 DETAIL"/>
      <sheetName val="4016 DETAIL"/>
      <sheetName val="AUTHORITIES"/>
      <sheetName val="MILLAGE RATE CHANGES"/>
      <sheetName val="MILLAGE BREAKDOWN"/>
      <sheetName val="Instructions"/>
    </sheetNames>
    <sheetDataSet>
      <sheetData sheetId="0">
        <row r="1">
          <cell r="A1" t="str">
            <v>**WE'RE THIS CLOSE TO A NUMBER**</v>
          </cell>
        </row>
        <row r="2">
          <cell r="B2" t="str">
            <v>TWP</v>
          </cell>
          <cell r="C2" t="str">
            <v>TAXALBE VALUE</v>
          </cell>
          <cell r="E2" t="str">
            <v>TAX RATE</v>
          </cell>
          <cell r="F2" t="str">
            <v>TAX LEVIED</v>
          </cell>
          <cell r="H2" t="str">
            <v>TWP</v>
          </cell>
          <cell r="I2" t="str">
            <v>TAXABLE VALUE</v>
          </cell>
          <cell r="J2" t="e">
            <v>#REF!</v>
          </cell>
          <cell r="K2" t="str">
            <v>TAX RATE</v>
          </cell>
          <cell r="L2" t="str">
            <v>TAX LEVIED</v>
          </cell>
          <cell r="M2" t="str">
            <v>TOTALS</v>
          </cell>
        </row>
        <row r="3">
          <cell r="A3">
            <v>1</v>
          </cell>
          <cell r="B3" t="str">
            <v>Alcona</v>
          </cell>
          <cell r="C3">
            <v>49483224</v>
          </cell>
          <cell r="E3">
            <v>36.535007581559356</v>
          </cell>
          <cell r="F3">
            <v>1510970.62</v>
          </cell>
          <cell r="G3">
            <v>43</v>
          </cell>
          <cell r="H3" t="str">
            <v>Lake</v>
          </cell>
          <cell r="I3">
            <v>23141920</v>
          </cell>
          <cell r="K3">
            <v>46.301200591826436</v>
          </cell>
          <cell r="L3">
            <v>932647.16</v>
          </cell>
        </row>
        <row r="4">
          <cell r="A4">
            <v>2</v>
          </cell>
          <cell r="B4" t="str">
            <v>Alger</v>
          </cell>
          <cell r="C4">
            <v>43003343</v>
          </cell>
          <cell r="E4">
            <v>47.99811140264142</v>
          </cell>
          <cell r="F4">
            <v>1806059.19</v>
          </cell>
          <cell r="G4">
            <v>44</v>
          </cell>
          <cell r="H4" t="str">
            <v>Lapeer</v>
          </cell>
          <cell r="I4">
            <v>270816841</v>
          </cell>
          <cell r="K4">
            <v>43.661633384166088</v>
          </cell>
          <cell r="L4">
            <v>10199404.58</v>
          </cell>
        </row>
        <row r="5">
          <cell r="A5">
            <v>3</v>
          </cell>
          <cell r="B5" t="str">
            <v>Allegan</v>
          </cell>
          <cell r="C5">
            <v>599244073</v>
          </cell>
          <cell r="E5">
            <v>48.54960671092028</v>
          </cell>
          <cell r="F5">
            <v>25497599.629999999</v>
          </cell>
          <cell r="G5">
            <v>45</v>
          </cell>
          <cell r="H5" t="str">
            <v>Leelanau</v>
          </cell>
          <cell r="I5">
            <v>106931026</v>
          </cell>
          <cell r="K5">
            <v>34.279119195957215</v>
          </cell>
          <cell r="L5">
            <v>3023915.23</v>
          </cell>
          <cell r="M5" t="str">
            <v>TAXABLE VALUE</v>
          </cell>
        </row>
        <row r="6">
          <cell r="A6">
            <v>4</v>
          </cell>
          <cell r="B6" t="str">
            <v>Alpena</v>
          </cell>
          <cell r="C6">
            <v>148377015</v>
          </cell>
          <cell r="E6">
            <v>47.881300685284714</v>
          </cell>
          <cell r="F6">
            <v>6214222.3799999999</v>
          </cell>
          <cell r="G6">
            <v>46</v>
          </cell>
          <cell r="H6" t="str">
            <v>Lenawee</v>
          </cell>
          <cell r="I6">
            <v>420734092</v>
          </cell>
          <cell r="K6">
            <v>47.734213399564489</v>
          </cell>
          <cell r="L6">
            <v>17559006.379999999</v>
          </cell>
          <cell r="M6">
            <v>67144267525</v>
          </cell>
        </row>
        <row r="7">
          <cell r="A7">
            <v>5</v>
          </cell>
          <cell r="B7" t="str">
            <v>Antrim</v>
          </cell>
          <cell r="C7">
            <v>97801799</v>
          </cell>
          <cell r="E7">
            <v>42.836729659747874</v>
          </cell>
          <cell r="F7">
            <v>3602698.43</v>
          </cell>
          <cell r="G7">
            <v>47</v>
          </cell>
          <cell r="H7" t="str">
            <v>Livingston</v>
          </cell>
          <cell r="I7">
            <v>753267990</v>
          </cell>
          <cell r="K7">
            <v>43.708853697606351</v>
          </cell>
          <cell r="L7">
            <v>28404872.43</v>
          </cell>
        </row>
        <row r="8">
          <cell r="A8">
            <v>6</v>
          </cell>
          <cell r="B8" t="str">
            <v>Arenac</v>
          </cell>
          <cell r="C8">
            <v>53719646</v>
          </cell>
          <cell r="E8">
            <v>47.655209716013395</v>
          </cell>
          <cell r="F8">
            <v>2237703.12</v>
          </cell>
          <cell r="G8">
            <v>48</v>
          </cell>
          <cell r="H8" t="str">
            <v>Luce</v>
          </cell>
          <cell r="I8">
            <v>19768785</v>
          </cell>
          <cell r="K8">
            <v>42.813425306613425</v>
          </cell>
          <cell r="L8">
            <v>727756.69</v>
          </cell>
          <cell r="M8" t="str">
            <v>TAX LEVIED</v>
          </cell>
        </row>
        <row r="9">
          <cell r="A9">
            <v>7</v>
          </cell>
          <cell r="B9" t="str">
            <v>Baraga</v>
          </cell>
          <cell r="C9">
            <v>31098626</v>
          </cell>
          <cell r="E9">
            <v>53.635973370656316</v>
          </cell>
          <cell r="F9">
            <v>1481413.32</v>
          </cell>
          <cell r="G9">
            <v>49</v>
          </cell>
          <cell r="H9" t="str">
            <v>Mackinac</v>
          </cell>
          <cell r="I9">
            <v>168687094</v>
          </cell>
          <cell r="K9">
            <v>37.670085620183841</v>
          </cell>
          <cell r="L9">
            <v>5342334.71</v>
          </cell>
          <cell r="M9">
            <v>2983193146.330781</v>
          </cell>
        </row>
        <row r="10">
          <cell r="A10">
            <v>8</v>
          </cell>
          <cell r="B10" t="str">
            <v>Barry</v>
          </cell>
          <cell r="C10">
            <v>128231090</v>
          </cell>
          <cell r="E10">
            <v>48.909868347839833</v>
          </cell>
          <cell r="F10">
            <v>5502379.1900000004</v>
          </cell>
          <cell r="G10">
            <v>50</v>
          </cell>
          <cell r="H10" t="str">
            <v>Macomb</v>
          </cell>
          <cell r="I10">
            <v>5628038736</v>
          </cell>
          <cell r="K10">
            <v>47.887309895729189</v>
          </cell>
          <cell r="L10">
            <v>235743402.64000002</v>
          </cell>
        </row>
        <row r="11">
          <cell r="A11">
            <v>9</v>
          </cell>
          <cell r="B11" t="str">
            <v>Bay</v>
          </cell>
          <cell r="C11">
            <v>733437939</v>
          </cell>
          <cell r="E11">
            <v>51.18486310537039</v>
          </cell>
          <cell r="F11">
            <v>33140292.870000001</v>
          </cell>
          <cell r="G11">
            <v>51</v>
          </cell>
          <cell r="H11" t="str">
            <v>Manistee</v>
          </cell>
          <cell r="I11">
            <v>175830595</v>
          </cell>
          <cell r="K11">
            <v>44.8010611008852</v>
          </cell>
          <cell r="L11">
            <v>6822413.6600000001</v>
          </cell>
          <cell r="M11" t="str">
            <v>TAX RATE</v>
          </cell>
        </row>
        <row r="12">
          <cell r="A12">
            <v>10</v>
          </cell>
          <cell r="B12" t="str">
            <v>Benzie</v>
          </cell>
          <cell r="C12">
            <v>60519997</v>
          </cell>
          <cell r="E12">
            <v>42.712828653973659</v>
          </cell>
          <cell r="F12">
            <v>2221860.2799999998</v>
          </cell>
          <cell r="G12">
            <v>52</v>
          </cell>
          <cell r="H12" t="str">
            <v>Marquette</v>
          </cell>
          <cell r="I12">
            <v>350363956</v>
          </cell>
          <cell r="K12">
            <v>51.145131224628599</v>
          </cell>
          <cell r="L12">
            <v>15817226.77</v>
          </cell>
          <cell r="M12">
            <v>50.42960294741529</v>
          </cell>
        </row>
        <row r="13">
          <cell r="A13">
            <v>11</v>
          </cell>
          <cell r="B13" t="str">
            <v>Berrien</v>
          </cell>
          <cell r="C13">
            <v>1331831185</v>
          </cell>
          <cell r="E13">
            <v>37.85015522068587</v>
          </cell>
          <cell r="F13">
            <v>42419029.969999999</v>
          </cell>
          <cell r="G13">
            <v>53</v>
          </cell>
          <cell r="H13" t="str">
            <v>Mason</v>
          </cell>
          <cell r="I13">
            <v>414882469</v>
          </cell>
          <cell r="K13">
            <v>42.303407773057771</v>
          </cell>
          <cell r="L13">
            <v>15061647.450000001</v>
          </cell>
        </row>
        <row r="14">
          <cell r="A14">
            <v>12</v>
          </cell>
          <cell r="B14" t="str">
            <v>Branch</v>
          </cell>
          <cell r="C14">
            <v>147585229</v>
          </cell>
          <cell r="E14">
            <v>51.895084934278891</v>
          </cell>
          <cell r="F14">
            <v>6773436.6200000001</v>
          </cell>
          <cell r="G14">
            <v>54</v>
          </cell>
          <cell r="H14" t="str">
            <v>Mecosta</v>
          </cell>
          <cell r="I14">
            <v>154794275</v>
          </cell>
          <cell r="K14">
            <v>48.058624067330648</v>
          </cell>
          <cell r="L14">
            <v>6510434.2199999997</v>
          </cell>
        </row>
        <row r="15">
          <cell r="A15">
            <v>13</v>
          </cell>
          <cell r="B15" t="str">
            <v>Calhoun</v>
          </cell>
          <cell r="C15">
            <v>842738994</v>
          </cell>
          <cell r="E15">
            <v>55.012564203241311</v>
          </cell>
          <cell r="F15">
            <v>41304799.049999997</v>
          </cell>
          <cell r="G15">
            <v>55</v>
          </cell>
          <cell r="H15" t="str">
            <v>Menominee</v>
          </cell>
          <cell r="I15">
            <v>87713257</v>
          </cell>
          <cell r="K15">
            <v>53.284646037029496</v>
          </cell>
          <cell r="L15">
            <v>4147490.31</v>
          </cell>
          <cell r="M15" t="str">
            <v>STATE AVERAGE</v>
          </cell>
        </row>
        <row r="16">
          <cell r="A16">
            <v>14</v>
          </cell>
          <cell r="B16" t="str">
            <v>Cass</v>
          </cell>
          <cell r="C16">
            <v>139639794</v>
          </cell>
          <cell r="E16">
            <v>46.695167954773694</v>
          </cell>
          <cell r="F16">
            <v>5682664.8700000001</v>
          </cell>
          <cell r="G16">
            <v>56</v>
          </cell>
          <cell r="H16" t="str">
            <v>Midland</v>
          </cell>
          <cell r="I16">
            <v>1428366981</v>
          </cell>
          <cell r="K16">
            <v>46.703185759234515</v>
          </cell>
          <cell r="L16">
            <v>58139086.559999995</v>
          </cell>
          <cell r="M16" t="str">
            <v>TAX RATE</v>
          </cell>
        </row>
        <row r="17">
          <cell r="A17">
            <v>15</v>
          </cell>
          <cell r="B17" t="str">
            <v>Charlevoix</v>
          </cell>
          <cell r="C17">
            <v>212115038</v>
          </cell>
          <cell r="E17">
            <v>42.537354131393556</v>
          </cell>
          <cell r="F17">
            <v>7750122.2600000007</v>
          </cell>
          <cell r="G17">
            <v>57</v>
          </cell>
          <cell r="H17" t="str">
            <v>Missaukee</v>
          </cell>
          <cell r="I17">
            <v>66301489</v>
          </cell>
          <cell r="K17">
            <v>45.403287911075424</v>
          </cell>
          <cell r="L17">
            <v>2612496.66</v>
          </cell>
          <cell r="M17" t="str">
            <v>WITHOUT WAYNE</v>
          </cell>
        </row>
        <row r="18">
          <cell r="A18">
            <v>16</v>
          </cell>
          <cell r="B18" t="str">
            <v>Cheboygan</v>
          </cell>
          <cell r="C18">
            <v>128069165</v>
          </cell>
          <cell r="E18">
            <v>44.457078798007309</v>
          </cell>
          <cell r="F18">
            <v>4925165.97</v>
          </cell>
          <cell r="G18">
            <v>58</v>
          </cell>
          <cell r="H18" t="str">
            <v>Monroe</v>
          </cell>
          <cell r="I18">
            <v>1950655315</v>
          </cell>
          <cell r="K18">
            <v>46.237044903035567</v>
          </cell>
          <cell r="L18">
            <v>78488605.5</v>
          </cell>
          <cell r="M18" t="str">
            <v>OR OAKLAND</v>
          </cell>
        </row>
        <row r="19">
          <cell r="A19">
            <v>17</v>
          </cell>
          <cell r="B19" t="str">
            <v>Chippewa</v>
          </cell>
          <cell r="C19">
            <v>167447179</v>
          </cell>
          <cell r="E19">
            <v>47.632672772588187</v>
          </cell>
          <cell r="F19">
            <v>6971273.6100000003</v>
          </cell>
          <cell r="G19">
            <v>59</v>
          </cell>
          <cell r="H19" t="str">
            <v>Montcalm</v>
          </cell>
          <cell r="I19">
            <v>217479815</v>
          </cell>
          <cell r="K19">
            <v>49.246638869820636</v>
          </cell>
          <cell r="L19">
            <v>9405271.0207804013</v>
          </cell>
          <cell r="M19">
            <v>47.893781860631414</v>
          </cell>
        </row>
        <row r="20">
          <cell r="A20">
            <v>18</v>
          </cell>
          <cell r="B20" t="str">
            <v>Clare</v>
          </cell>
          <cell r="C20">
            <v>133964091</v>
          </cell>
          <cell r="E20">
            <v>44.074980630443719</v>
          </cell>
          <cell r="F20">
            <v>5100680.17</v>
          </cell>
          <cell r="G20">
            <v>60</v>
          </cell>
          <cell r="H20" t="str">
            <v>Montmorency</v>
          </cell>
          <cell r="I20">
            <v>85878249</v>
          </cell>
          <cell r="K20">
            <v>38.958227990885099</v>
          </cell>
          <cell r="L20">
            <v>2830394.91</v>
          </cell>
        </row>
        <row r="21">
          <cell r="A21">
            <v>19</v>
          </cell>
          <cell r="B21" t="str">
            <v>Clinton</v>
          </cell>
          <cell r="C21">
            <v>207831656</v>
          </cell>
          <cell r="E21">
            <v>47.910767048884992</v>
          </cell>
          <cell r="F21">
            <v>8710384.120000001</v>
          </cell>
          <cell r="G21">
            <v>61</v>
          </cell>
          <cell r="H21" t="str">
            <v>Muskegon</v>
          </cell>
          <cell r="I21">
            <v>810773874</v>
          </cell>
          <cell r="K21">
            <v>49.698566204662875</v>
          </cell>
          <cell r="L21">
            <v>35429655.809999995</v>
          </cell>
        </row>
        <row r="22">
          <cell r="A22">
            <v>20</v>
          </cell>
          <cell r="B22" t="str">
            <v>Crawford</v>
          </cell>
          <cell r="C22">
            <v>119465349</v>
          </cell>
          <cell r="E22">
            <v>43.796722880707449</v>
          </cell>
          <cell r="F22">
            <v>4515398.6900000004</v>
          </cell>
          <cell r="G22">
            <v>62</v>
          </cell>
          <cell r="H22" t="str">
            <v>Newaygo</v>
          </cell>
          <cell r="I22">
            <v>175080762</v>
          </cell>
          <cell r="K22">
            <v>52.56778035955773</v>
          </cell>
          <cell r="L22">
            <v>8153122.4700000007</v>
          </cell>
          <cell r="M22" t="str">
            <v>COUNTY WITH</v>
          </cell>
        </row>
        <row r="23">
          <cell r="A23">
            <v>21</v>
          </cell>
          <cell r="B23" t="str">
            <v>Delta</v>
          </cell>
          <cell r="C23">
            <v>256048129</v>
          </cell>
          <cell r="E23">
            <v>45.067319800645762</v>
          </cell>
          <cell r="F23">
            <v>10003114.140000001</v>
          </cell>
          <cell r="G23">
            <v>63</v>
          </cell>
          <cell r="H23" t="str">
            <v>Oakland</v>
          </cell>
          <cell r="I23">
            <v>11847890397</v>
          </cell>
          <cell r="K23">
            <v>49.711353369806162</v>
          </cell>
          <cell r="L23">
            <v>517887323.82999998</v>
          </cell>
          <cell r="M23" t="str">
            <v>SMALLEST RATE</v>
          </cell>
        </row>
        <row r="24">
          <cell r="A24">
            <v>22</v>
          </cell>
          <cell r="B24" t="str">
            <v>Dickinson</v>
          </cell>
          <cell r="C24">
            <v>194779115</v>
          </cell>
          <cell r="E24">
            <v>52.581763501697807</v>
          </cell>
          <cell r="F24">
            <v>9073154.6699999999</v>
          </cell>
          <cell r="G24">
            <v>64</v>
          </cell>
          <cell r="H24" t="str">
            <v>Oceana</v>
          </cell>
          <cell r="I24">
            <v>73472288</v>
          </cell>
          <cell r="K24">
            <v>49.812036995499582</v>
          </cell>
          <cell r="L24">
            <v>3218970.6</v>
          </cell>
          <cell r="M24" t="str">
            <v>LEELANAU</v>
          </cell>
        </row>
        <row r="25">
          <cell r="A25">
            <v>23</v>
          </cell>
          <cell r="B25" t="str">
            <v>Eaton</v>
          </cell>
          <cell r="C25">
            <v>560595498</v>
          </cell>
          <cell r="E25">
            <v>49.350242780579734</v>
          </cell>
          <cell r="F25">
            <v>24301950.940000001</v>
          </cell>
          <cell r="G25">
            <v>65</v>
          </cell>
          <cell r="H25" t="str">
            <v>Ogemaw</v>
          </cell>
          <cell r="I25">
            <v>93644523</v>
          </cell>
          <cell r="K25">
            <v>43.048526265652505</v>
          </cell>
          <cell r="L25">
            <v>3469391.57</v>
          </cell>
          <cell r="M25">
            <v>34.2791</v>
          </cell>
        </row>
        <row r="26">
          <cell r="A26">
            <v>24</v>
          </cell>
          <cell r="B26" t="str">
            <v>Emmet</v>
          </cell>
          <cell r="C26">
            <v>245655087</v>
          </cell>
          <cell r="E26">
            <v>41.916403921242633</v>
          </cell>
          <cell r="F26">
            <v>8823047.3300000001</v>
          </cell>
          <cell r="G26">
            <v>66</v>
          </cell>
          <cell r="H26" t="str">
            <v>Ontonagon</v>
          </cell>
          <cell r="I26">
            <v>52886898</v>
          </cell>
          <cell r="J26">
            <v>6822413.6600000001</v>
          </cell>
          <cell r="K26">
            <v>50.663294678390855</v>
          </cell>
          <cell r="L26">
            <v>2362103.11</v>
          </cell>
        </row>
        <row r="27">
          <cell r="A27">
            <v>25</v>
          </cell>
          <cell r="B27" t="str">
            <v>Genesee</v>
          </cell>
          <cell r="C27">
            <v>2591079708</v>
          </cell>
          <cell r="E27">
            <v>49.318602246565852</v>
          </cell>
          <cell r="F27">
            <v>112241951.26000001</v>
          </cell>
          <cell r="G27">
            <v>67</v>
          </cell>
          <cell r="H27" t="str">
            <v>Osceola</v>
          </cell>
          <cell r="I27">
            <v>117031978</v>
          </cell>
          <cell r="K27">
            <v>48.642761109275618</v>
          </cell>
          <cell r="L27">
            <v>4990566.68</v>
          </cell>
        </row>
        <row r="28">
          <cell r="A28">
            <v>26</v>
          </cell>
          <cell r="B28" t="str">
            <v>Gladwin</v>
          </cell>
          <cell r="C28">
            <v>57706870</v>
          </cell>
          <cell r="E28">
            <v>48.816040273887673</v>
          </cell>
          <cell r="F28">
            <v>2470779.67</v>
          </cell>
          <cell r="G28">
            <v>68</v>
          </cell>
          <cell r="H28" t="str">
            <v>Oscoda</v>
          </cell>
          <cell r="I28">
            <v>38742566</v>
          </cell>
          <cell r="K28">
            <v>38.003214242443313</v>
          </cell>
          <cell r="L28">
            <v>1239886.6399999999</v>
          </cell>
          <cell r="M28" t="str">
            <v>COUNTY WITH</v>
          </cell>
        </row>
        <row r="29">
          <cell r="A29">
            <v>27</v>
          </cell>
          <cell r="B29" t="str">
            <v>Gogebic</v>
          </cell>
          <cell r="C29">
            <v>98888730</v>
          </cell>
          <cell r="E29">
            <v>52.594571393524824</v>
          </cell>
          <cell r="F29">
            <v>4607677.99</v>
          </cell>
          <cell r="G29">
            <v>69</v>
          </cell>
          <cell r="H29" t="str">
            <v>Otsego</v>
          </cell>
          <cell r="I29">
            <v>293942806</v>
          </cell>
          <cell r="K29">
            <v>39.23132150408879</v>
          </cell>
          <cell r="L29">
            <v>9768107.8900000006</v>
          </cell>
          <cell r="M29" t="str">
            <v>LARGEST RATE</v>
          </cell>
        </row>
        <row r="30">
          <cell r="A30">
            <v>28</v>
          </cell>
          <cell r="B30" t="str">
            <v>Grand Traverse</v>
          </cell>
          <cell r="C30">
            <v>581284583</v>
          </cell>
          <cell r="E30">
            <v>46.544343802078785</v>
          </cell>
          <cell r="F30">
            <v>23567801.98</v>
          </cell>
          <cell r="G30">
            <v>70</v>
          </cell>
          <cell r="H30" t="str">
            <v>Ottawa</v>
          </cell>
          <cell r="I30">
            <v>1573816915</v>
          </cell>
          <cell r="K30">
            <v>44.507783251268464</v>
          </cell>
          <cell r="L30">
            <v>60604200.640000001</v>
          </cell>
          <cell r="M30" t="str">
            <v>WAYNE</v>
          </cell>
        </row>
        <row r="31">
          <cell r="A31">
            <v>29</v>
          </cell>
          <cell r="B31" t="str">
            <v>Gratiot</v>
          </cell>
          <cell r="C31">
            <v>138020091</v>
          </cell>
          <cell r="E31">
            <v>47.867525359043562</v>
          </cell>
          <cell r="F31">
            <v>5778559.6600000001</v>
          </cell>
          <cell r="G31">
            <v>71</v>
          </cell>
          <cell r="H31" t="str">
            <v>Presque Isle</v>
          </cell>
          <cell r="I31">
            <v>59902408</v>
          </cell>
          <cell r="K31">
            <v>42.280517804893584</v>
          </cell>
          <cell r="L31">
            <v>2173290.38</v>
          </cell>
          <cell r="M31">
            <v>59.847200000000001</v>
          </cell>
        </row>
        <row r="32">
          <cell r="A32">
            <v>30</v>
          </cell>
          <cell r="B32" t="str">
            <v>Hillsdale</v>
          </cell>
          <cell r="C32">
            <v>151692699</v>
          </cell>
          <cell r="E32">
            <v>47.907201150135769</v>
          </cell>
          <cell r="F32">
            <v>6357016.4499999993</v>
          </cell>
          <cell r="G32">
            <v>72</v>
          </cell>
          <cell r="H32" t="str">
            <v>Roscommon</v>
          </cell>
          <cell r="I32">
            <v>93614470</v>
          </cell>
          <cell r="K32">
            <v>37.934695138475924</v>
          </cell>
          <cell r="L32">
            <v>2989549.56</v>
          </cell>
        </row>
        <row r="33">
          <cell r="A33">
            <v>31</v>
          </cell>
          <cell r="B33" t="str">
            <v>Houghton</v>
          </cell>
          <cell r="C33">
            <v>132300803</v>
          </cell>
          <cell r="E33">
            <v>53.250862113059128</v>
          </cell>
          <cell r="F33">
            <v>6251327</v>
          </cell>
          <cell r="G33">
            <v>73</v>
          </cell>
          <cell r="H33" t="str">
            <v>Saginaw</v>
          </cell>
          <cell r="I33">
            <v>1179995800</v>
          </cell>
          <cell r="K33">
            <v>45.882090732865329</v>
          </cell>
          <cell r="L33">
            <v>47060699.56000001</v>
          </cell>
        </row>
        <row r="34">
          <cell r="A34">
            <v>32</v>
          </cell>
          <cell r="B34" t="str">
            <v>Huron</v>
          </cell>
          <cell r="C34">
            <v>161224562</v>
          </cell>
          <cell r="E34">
            <v>51.252104514943575</v>
          </cell>
          <cell r="F34">
            <v>7295750.7300000004</v>
          </cell>
          <cell r="G34">
            <v>74</v>
          </cell>
          <cell r="H34" t="str">
            <v>St. Clair</v>
          </cell>
          <cell r="I34">
            <v>1464963109</v>
          </cell>
          <cell r="K34">
            <v>45.539001401570438</v>
          </cell>
          <cell r="L34">
            <v>57923178.419999994</v>
          </cell>
        </row>
        <row r="35">
          <cell r="A35">
            <v>33</v>
          </cell>
          <cell r="B35" t="str">
            <v>Ingham</v>
          </cell>
          <cell r="C35">
            <v>1721056355</v>
          </cell>
          <cell r="E35">
            <v>57.406642875444945</v>
          </cell>
          <cell r="F35">
            <v>88473729.409999996</v>
          </cell>
          <cell r="G35">
            <v>75</v>
          </cell>
          <cell r="H35" t="str">
            <v>St. Joseph</v>
          </cell>
          <cell r="I35">
            <v>308095989</v>
          </cell>
          <cell r="K35">
            <v>49.991908054343412</v>
          </cell>
          <cell r="L35">
            <v>13553730.42</v>
          </cell>
        </row>
        <row r="36">
          <cell r="A36">
            <v>34</v>
          </cell>
          <cell r="B36" t="str">
            <v>Ionia</v>
          </cell>
          <cell r="C36">
            <v>154458244</v>
          </cell>
          <cell r="E36">
            <v>47.377340208529112</v>
          </cell>
          <cell r="F36">
            <v>6391071.3099999996</v>
          </cell>
          <cell r="G36">
            <v>76</v>
          </cell>
          <cell r="H36" t="str">
            <v>Sanilac</v>
          </cell>
          <cell r="I36">
            <v>124486529</v>
          </cell>
          <cell r="K36">
            <v>49.305098658506253</v>
          </cell>
          <cell r="L36">
            <v>5390901.419999999</v>
          </cell>
        </row>
        <row r="37">
          <cell r="A37">
            <v>35</v>
          </cell>
          <cell r="B37" t="str">
            <v>Iosco</v>
          </cell>
          <cell r="C37">
            <v>134662402</v>
          </cell>
          <cell r="E37">
            <v>38.782437224014465</v>
          </cell>
          <cell r="F37">
            <v>4414561.74</v>
          </cell>
          <cell r="G37">
            <v>77</v>
          </cell>
          <cell r="H37" t="str">
            <v>Schoolcraft</v>
          </cell>
          <cell r="I37">
            <v>56578255</v>
          </cell>
          <cell r="K37">
            <v>47.19403311395871</v>
          </cell>
          <cell r="L37">
            <v>2330686.5099999998</v>
          </cell>
        </row>
        <row r="38">
          <cell r="A38">
            <v>36</v>
          </cell>
          <cell r="B38" t="str">
            <v>Iron</v>
          </cell>
          <cell r="C38">
            <v>93823920</v>
          </cell>
          <cell r="E38">
            <v>50.174331982718272</v>
          </cell>
          <cell r="F38">
            <v>4144608.99</v>
          </cell>
          <cell r="G38">
            <v>78</v>
          </cell>
          <cell r="H38" t="str">
            <v>Shiawassee</v>
          </cell>
          <cell r="I38">
            <v>199763491</v>
          </cell>
          <cell r="K38">
            <v>48.615387513427066</v>
          </cell>
          <cell r="L38">
            <v>8512998.5800000001</v>
          </cell>
        </row>
        <row r="39">
          <cell r="A39">
            <v>37</v>
          </cell>
          <cell r="B39" t="str">
            <v>Isabella</v>
          </cell>
          <cell r="C39">
            <v>220914940</v>
          </cell>
          <cell r="E39">
            <v>50.277617349012246</v>
          </cell>
          <cell r="F39">
            <v>9781587.1799999997</v>
          </cell>
          <cell r="G39">
            <v>79</v>
          </cell>
          <cell r="H39" t="str">
            <v>Tuscola</v>
          </cell>
          <cell r="I39">
            <v>139241097</v>
          </cell>
          <cell r="J39">
            <v>0</v>
          </cell>
          <cell r="K39">
            <v>52.032666275244885</v>
          </cell>
          <cell r="L39">
            <v>6409638.9500000011</v>
          </cell>
        </row>
        <row r="40">
          <cell r="A40">
            <v>38</v>
          </cell>
          <cell r="B40" t="str">
            <v>Jackson</v>
          </cell>
          <cell r="C40">
            <v>661852355</v>
          </cell>
          <cell r="E40">
            <v>49.945050418382209</v>
          </cell>
          <cell r="F40">
            <v>29085135.109999999</v>
          </cell>
          <cell r="G40">
            <v>80</v>
          </cell>
          <cell r="H40" t="str">
            <v>Van Buren</v>
          </cell>
          <cell r="I40">
            <v>376610176</v>
          </cell>
          <cell r="K40">
            <v>53.487770033064649</v>
          </cell>
          <cell r="L40">
            <v>17884377.430000003</v>
          </cell>
        </row>
        <row r="41">
          <cell r="A41">
            <v>39</v>
          </cell>
          <cell r="B41" t="str">
            <v>Kalamazoo</v>
          </cell>
          <cell r="C41">
            <v>1844131710</v>
          </cell>
          <cell r="E41">
            <v>52.902008463375971</v>
          </cell>
          <cell r="F41">
            <v>86493481.070000008</v>
          </cell>
          <cell r="G41">
            <v>81</v>
          </cell>
          <cell r="H41" t="str">
            <v>Washtenaw</v>
          </cell>
          <cell r="I41">
            <v>2915413849</v>
          </cell>
          <cell r="K41">
            <v>51.784217433070168</v>
          </cell>
          <cell r="L41">
            <v>133479941.56999999</v>
          </cell>
        </row>
        <row r="42">
          <cell r="A42">
            <v>40</v>
          </cell>
          <cell r="B42" t="str">
            <v>Kalkaska</v>
          </cell>
          <cell r="C42">
            <v>175999614</v>
          </cell>
          <cell r="E42">
            <v>39.731498979310267</v>
          </cell>
          <cell r="F42">
            <v>5936730.7999999998</v>
          </cell>
          <cell r="G42">
            <v>82</v>
          </cell>
          <cell r="H42" t="str">
            <v>Wayne</v>
          </cell>
          <cell r="I42">
            <v>12442584261</v>
          </cell>
          <cell r="K42">
            <v>59.84720393897922</v>
          </cell>
          <cell r="L42">
            <v>669998372.23000002</v>
          </cell>
        </row>
        <row r="43">
          <cell r="A43">
            <v>41</v>
          </cell>
          <cell r="B43" t="str">
            <v>Kent</v>
          </cell>
          <cell r="C43">
            <v>4665557155</v>
          </cell>
          <cell r="E43">
            <v>45.827467244906146</v>
          </cell>
          <cell r="F43">
            <v>185817324.76999998</v>
          </cell>
          <cell r="G43">
            <v>83</v>
          </cell>
          <cell r="H43" t="str">
            <v>Wexford</v>
          </cell>
          <cell r="I43">
            <v>158969450</v>
          </cell>
          <cell r="K43">
            <v>54.762237335538366</v>
          </cell>
          <cell r="L43">
            <v>7751706.0499999998</v>
          </cell>
        </row>
        <row r="44">
          <cell r="A44">
            <v>42</v>
          </cell>
          <cell r="B44" t="str">
            <v>Keweenaw</v>
          </cell>
          <cell r="C44">
            <v>5775747</v>
          </cell>
          <cell r="E44">
            <v>34.363875703004304</v>
          </cell>
          <cell r="F44">
            <v>163822.57</v>
          </cell>
        </row>
        <row r="45">
          <cell r="B45" t="str">
            <v>TOTALS</v>
          </cell>
        </row>
        <row r="46">
          <cell r="B46" t="str">
            <v>TV</v>
          </cell>
          <cell r="C46">
            <v>67144267525</v>
          </cell>
          <cell r="H46" t="str">
            <v>TAX</v>
          </cell>
          <cell r="I46">
            <v>2983193146.330781</v>
          </cell>
        </row>
        <row r="48">
          <cell r="F48" t="str">
            <v xml:space="preserve">           TAX RATE THUS FAR</v>
          </cell>
          <cell r="I48">
            <v>50.42960294741529</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YEAR CHECK LIST"/>
      <sheetName val="INPUT"/>
      <sheetName val="BACK UP"/>
      <sheetName val="1997"/>
      <sheetName val="SPEC. ASSMT"/>
      <sheetName val="4013 DETAIL"/>
      <sheetName val="4016 DETAIL"/>
      <sheetName val="AUTHORITIES"/>
      <sheetName val="MILLAGE RATE CHANGES"/>
      <sheetName val="MILLAGE BREAKDOWN"/>
      <sheetName val="TV-ALL"/>
      <sheetName val="TV-CIU"/>
      <sheetName val="Recap"/>
      <sheetName val="Recap CIU"/>
      <sheetName val="CO.AUTH.SHEET"/>
      <sheetName val="L-4408 FR"/>
      <sheetName val="AP FRONT PRINT"/>
      <sheetName val="L-4408 B"/>
      <sheetName val="L-4408a FR"/>
      <sheetName val="CIU FRONT PRINT"/>
      <sheetName val="L-4408a B"/>
      <sheetName val="VLG-ALL"/>
      <sheetName val="VLG AP PRINT"/>
      <sheetName val="VLG-CIU"/>
      <sheetName val="VLG CIU PRINT"/>
      <sheetName val="Instructions"/>
      <sheetName val="L-4408 FR-AUTH"/>
      <sheetName val="L-4408a FR-AUTH"/>
      <sheetName val="CHECK LIST"/>
      <sheetName val="L-4408 FR (2)"/>
      <sheetName val="L-4408 FR-AUTH (2)"/>
      <sheetName val="L-4408 B (2)"/>
      <sheetName val="L-4408 B XTRA"/>
      <sheetName val="L-4408a FR (2)"/>
      <sheetName val="L-4408a FR-AUTH (2)"/>
      <sheetName val="L-4408a B (2)"/>
      <sheetName val="L-4408a B XTRA"/>
      <sheetName val="VLG-ALL (2)"/>
      <sheetName val="VLG-CIU (2)"/>
    </sheetNames>
    <sheetDataSet>
      <sheetData sheetId="0" refreshError="1"/>
      <sheetData sheetId="1"/>
      <sheetData sheetId="2" refreshError="1">
        <row r="20">
          <cell r="B20">
            <v>9661470</v>
          </cell>
          <cell r="D20">
            <v>147150684</v>
          </cell>
          <cell r="F20">
            <v>15394898</v>
          </cell>
          <cell r="H20">
            <v>28620115</v>
          </cell>
          <cell r="J20">
            <v>29550526</v>
          </cell>
          <cell r="L20">
            <v>19871362</v>
          </cell>
          <cell r="N20">
            <v>6607882</v>
          </cell>
          <cell r="P20">
            <v>9828314</v>
          </cell>
          <cell r="R20">
            <v>91379418</v>
          </cell>
          <cell r="T20">
            <v>36823958</v>
          </cell>
          <cell r="X20" t="str">
            <v>AMBULANCE</v>
          </cell>
        </row>
        <row r="24">
          <cell r="B24">
            <v>6385413</v>
          </cell>
          <cell r="D24">
            <v>73213150</v>
          </cell>
          <cell r="F24">
            <v>10287891</v>
          </cell>
          <cell r="H24">
            <v>7863272</v>
          </cell>
          <cell r="J24">
            <v>19499445</v>
          </cell>
          <cell r="L24">
            <v>9682494</v>
          </cell>
          <cell r="N24">
            <v>5769803</v>
          </cell>
          <cell r="P24">
            <v>7751109</v>
          </cell>
          <cell r="R24">
            <v>44418241</v>
          </cell>
          <cell r="T24">
            <v>13995391</v>
          </cell>
          <cell r="X24" t="str">
            <v>SAGOLA</v>
          </cell>
        </row>
        <row r="28">
          <cell r="P28">
            <v>135949375</v>
          </cell>
          <cell r="X28" t="str">
            <v>WAUCEDAH</v>
          </cell>
        </row>
        <row r="32">
          <cell r="P32">
            <v>69247925</v>
          </cell>
          <cell r="X32" t="str">
            <v>OPERATING</v>
          </cell>
        </row>
        <row r="36">
          <cell r="X36" t="str">
            <v>POLICE/FIRE PENSION</v>
          </cell>
        </row>
        <row r="40">
          <cell r="X40" t="str">
            <v>NORWAY</v>
          </cell>
        </row>
        <row r="84">
          <cell r="B84">
            <v>9661470</v>
          </cell>
          <cell r="D84">
            <v>147150684</v>
          </cell>
          <cell r="F84">
            <v>15394898</v>
          </cell>
          <cell r="H84">
            <v>28620115</v>
          </cell>
          <cell r="J84">
            <v>29550526</v>
          </cell>
          <cell r="L84">
            <v>19871362</v>
          </cell>
          <cell r="N84">
            <v>6607882</v>
          </cell>
          <cell r="P84">
            <v>145777689</v>
          </cell>
          <cell r="R84">
            <v>91379418</v>
          </cell>
          <cell r="T84">
            <v>36823958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alance Summary"/>
      <sheetName val="Distribution"/>
      <sheetName val="PP Values - Co,Twp,City,Vlg"/>
      <sheetName val="PP Values - SD, ISD, CC"/>
      <sheetName val="PP Values - Addl Authorities"/>
    </sheetNames>
    <sheetDataSet>
      <sheetData sheetId="0"/>
      <sheetData sheetId="1"/>
      <sheetData sheetId="2"/>
      <sheetData sheetId="3">
        <row r="26">
          <cell r="K26">
            <v>6617600</v>
          </cell>
        </row>
      </sheetData>
      <sheetData sheetId="4">
        <row r="6">
          <cell r="K6">
            <v>1961800</v>
          </cell>
          <cell r="L6">
            <v>427200</v>
          </cell>
          <cell r="N6">
            <v>115400</v>
          </cell>
        </row>
        <row r="8">
          <cell r="K8">
            <v>1113100</v>
          </cell>
          <cell r="N8">
            <v>0</v>
          </cell>
        </row>
        <row r="9">
          <cell r="K9">
            <v>3081400</v>
          </cell>
          <cell r="L9">
            <v>1195500</v>
          </cell>
          <cell r="N9">
            <v>41200</v>
          </cell>
        </row>
        <row r="11">
          <cell r="K11">
            <v>1031100</v>
          </cell>
          <cell r="L11">
            <v>562400</v>
          </cell>
          <cell r="N11">
            <v>26200</v>
          </cell>
        </row>
        <row r="14">
          <cell r="K14">
            <v>1149800</v>
          </cell>
          <cell r="L14">
            <v>10004000</v>
          </cell>
          <cell r="N14">
            <v>251850</v>
          </cell>
        </row>
        <row r="16">
          <cell r="K16">
            <v>2293300</v>
          </cell>
          <cell r="L16">
            <v>6879300</v>
          </cell>
          <cell r="N16">
            <v>1235000</v>
          </cell>
        </row>
        <row r="19">
          <cell r="K19">
            <v>12493400</v>
          </cell>
        </row>
        <row r="24">
          <cell r="K24">
            <v>39526900</v>
          </cell>
          <cell r="L24">
            <v>31283100</v>
          </cell>
          <cell r="N24">
            <v>10336650</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alance Summary"/>
      <sheetName val="Distribution"/>
      <sheetName val="PP Values - Co,Twp,City,Vlg"/>
      <sheetName val="PP Values - SD, ISD, CC"/>
      <sheetName val="PP Values - Addl Authorities"/>
    </sheetNames>
    <sheetDataSet>
      <sheetData sheetId="0" refreshError="1"/>
      <sheetData sheetId="1" refreshError="1"/>
      <sheetData sheetId="2" refreshError="1"/>
      <sheetData sheetId="3">
        <row r="26">
          <cell r="L26">
            <v>2789000</v>
          </cell>
          <cell r="N26">
            <v>1506700</v>
          </cell>
        </row>
      </sheetData>
      <sheetData sheetId="4">
        <row r="19">
          <cell r="L19">
            <v>2992200</v>
          </cell>
          <cell r="N19">
            <v>1506700</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alance Summary"/>
      <sheetName val="Distribution"/>
      <sheetName val="PP Values - Co,Twp,City,Vlg"/>
      <sheetName val="PP Values - SD, ISD, CC"/>
      <sheetName val="PP Values - Addl Authorities"/>
    </sheetNames>
    <sheetDataSet>
      <sheetData sheetId="0"/>
      <sheetData sheetId="1"/>
      <sheetData sheetId="2"/>
      <sheetData sheetId="3"/>
      <sheetData sheetId="4">
        <row r="5">
          <cell r="K5">
            <v>135200</v>
          </cell>
          <cell r="L5">
            <v>132900</v>
          </cell>
          <cell r="N5">
            <v>66600</v>
          </cell>
        </row>
        <row r="11">
          <cell r="K11">
            <v>0</v>
          </cell>
          <cell r="L11">
            <v>0</v>
          </cell>
          <cell r="N11">
            <v>0</v>
          </cell>
        </row>
        <row r="20">
          <cell r="K20">
            <v>777100</v>
          </cell>
        </row>
        <row r="28">
          <cell r="K28">
            <v>912300</v>
          </cell>
          <cell r="L28">
            <v>132900</v>
          </cell>
          <cell r="N28">
            <v>66600</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ow r="67">
          <cell r="E67">
            <v>351400</v>
          </cell>
        </row>
        <row r="73">
          <cell r="E73">
            <v>754400</v>
          </cell>
        </row>
        <row r="74">
          <cell r="E74">
            <v>351400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76"/>
  <sheetViews>
    <sheetView workbookViewId="0"/>
  </sheetViews>
  <sheetFormatPr defaultRowHeight="15.75" x14ac:dyDescent="0.2"/>
  <cols>
    <col min="1" max="1" width="90.7109375" style="29" customWidth="1"/>
    <col min="2" max="16384" width="9.140625" style="30"/>
  </cols>
  <sheetData>
    <row r="1" spans="1:1" x14ac:dyDescent="0.2">
      <c r="A1" s="29" t="s">
        <v>48</v>
      </c>
    </row>
    <row r="2" spans="1:1" ht="18" x14ac:dyDescent="0.2">
      <c r="A2" s="31" t="s">
        <v>77</v>
      </c>
    </row>
    <row r="3" spans="1:1" ht="18" x14ac:dyDescent="0.2">
      <c r="A3" s="31" t="s">
        <v>76</v>
      </c>
    </row>
    <row r="4" spans="1:1" x14ac:dyDescent="0.2">
      <c r="A4" s="65" t="s">
        <v>103</v>
      </c>
    </row>
    <row r="5" spans="1:1" x14ac:dyDescent="0.2">
      <c r="A5" s="29" t="s">
        <v>48</v>
      </c>
    </row>
    <row r="6" spans="1:1" x14ac:dyDescent="0.2">
      <c r="A6" s="29" t="s">
        <v>32</v>
      </c>
    </row>
    <row r="7" spans="1:1" x14ac:dyDescent="0.2">
      <c r="A7" s="29" t="s">
        <v>48</v>
      </c>
    </row>
    <row r="8" spans="1:1" x14ac:dyDescent="0.2">
      <c r="A8" s="32" t="s">
        <v>75</v>
      </c>
    </row>
    <row r="9" spans="1:1" x14ac:dyDescent="0.2">
      <c r="A9" s="32" t="s">
        <v>78</v>
      </c>
    </row>
    <row r="10" spans="1:1" x14ac:dyDescent="0.2">
      <c r="A10" s="32" t="s">
        <v>48</v>
      </c>
    </row>
    <row r="11" spans="1:1" x14ac:dyDescent="0.2">
      <c r="A11" s="32" t="s">
        <v>49</v>
      </c>
    </row>
    <row r="12" spans="1:1" x14ac:dyDescent="0.2">
      <c r="A12" s="32" t="s">
        <v>50</v>
      </c>
    </row>
    <row r="13" spans="1:1" x14ac:dyDescent="0.2">
      <c r="A13" s="32" t="s">
        <v>51</v>
      </c>
    </row>
    <row r="14" spans="1:1" x14ac:dyDescent="0.2">
      <c r="A14" s="32" t="s">
        <v>52</v>
      </c>
    </row>
    <row r="15" spans="1:1" x14ac:dyDescent="0.2">
      <c r="A15" s="32" t="s">
        <v>48</v>
      </c>
    </row>
    <row r="16" spans="1:1" x14ac:dyDescent="0.2">
      <c r="A16" s="32" t="s">
        <v>72</v>
      </c>
    </row>
    <row r="17" spans="1:1" x14ac:dyDescent="0.2">
      <c r="A17" s="32" t="s">
        <v>53</v>
      </c>
    </row>
    <row r="18" spans="1:1" x14ac:dyDescent="0.2">
      <c r="A18" s="32" t="s">
        <v>54</v>
      </c>
    </row>
    <row r="19" spans="1:1" x14ac:dyDescent="0.2">
      <c r="A19" s="32" t="s">
        <v>55</v>
      </c>
    </row>
    <row r="20" spans="1:1" x14ac:dyDescent="0.2">
      <c r="A20" s="32" t="s">
        <v>56</v>
      </c>
    </row>
    <row r="21" spans="1:1" x14ac:dyDescent="0.2">
      <c r="A21" s="32" t="s">
        <v>57</v>
      </c>
    </row>
    <row r="22" spans="1:1" x14ac:dyDescent="0.2">
      <c r="A22" s="32" t="s">
        <v>48</v>
      </c>
    </row>
    <row r="23" spans="1:1" x14ac:dyDescent="0.2">
      <c r="A23" s="32" t="s">
        <v>58</v>
      </c>
    </row>
    <row r="24" spans="1:1" x14ac:dyDescent="0.2">
      <c r="A24" s="32" t="s">
        <v>59</v>
      </c>
    </row>
    <row r="25" spans="1:1" x14ac:dyDescent="0.2">
      <c r="A25" s="32" t="s">
        <v>60</v>
      </c>
    </row>
    <row r="26" spans="1:1" x14ac:dyDescent="0.2">
      <c r="A26" s="32" t="s">
        <v>61</v>
      </c>
    </row>
    <row r="27" spans="1:1" x14ac:dyDescent="0.2">
      <c r="A27" s="32" t="s">
        <v>62</v>
      </c>
    </row>
    <row r="28" spans="1:1" x14ac:dyDescent="0.2">
      <c r="A28" s="32" t="s">
        <v>63</v>
      </c>
    </row>
    <row r="29" spans="1:1" x14ac:dyDescent="0.2">
      <c r="A29" s="32" t="s">
        <v>64</v>
      </c>
    </row>
    <row r="30" spans="1:1" x14ac:dyDescent="0.2">
      <c r="A30" s="32" t="s">
        <v>65</v>
      </c>
    </row>
    <row r="31" spans="1:1" x14ac:dyDescent="0.2">
      <c r="A31" s="32" t="s">
        <v>48</v>
      </c>
    </row>
    <row r="32" spans="1:1" x14ac:dyDescent="0.2">
      <c r="A32" s="32" t="s">
        <v>66</v>
      </c>
    </row>
    <row r="33" spans="1:1" x14ac:dyDescent="0.2">
      <c r="A33" s="32" t="s">
        <v>67</v>
      </c>
    </row>
    <row r="34" spans="1:1" x14ac:dyDescent="0.2">
      <c r="A34" s="29" t="s">
        <v>33</v>
      </c>
    </row>
    <row r="35" spans="1:1" x14ac:dyDescent="0.2">
      <c r="A35" s="29" t="s">
        <v>34</v>
      </c>
    </row>
    <row r="36" spans="1:1" x14ac:dyDescent="0.2">
      <c r="A36" s="29" t="s">
        <v>35</v>
      </c>
    </row>
    <row r="37" spans="1:1" x14ac:dyDescent="0.2">
      <c r="A37" s="29" t="s">
        <v>48</v>
      </c>
    </row>
    <row r="38" spans="1:1" x14ac:dyDescent="0.2">
      <c r="A38" s="32" t="s">
        <v>79</v>
      </c>
    </row>
    <row r="39" spans="1:1" x14ac:dyDescent="0.2">
      <c r="A39" s="32" t="s">
        <v>80</v>
      </c>
    </row>
    <row r="40" spans="1:1" x14ac:dyDescent="0.2">
      <c r="A40" s="29" t="s">
        <v>48</v>
      </c>
    </row>
    <row r="41" spans="1:1" x14ac:dyDescent="0.2">
      <c r="A41" s="32" t="s">
        <v>36</v>
      </c>
    </row>
    <row r="42" spans="1:1" x14ac:dyDescent="0.2">
      <c r="A42" s="32" t="s">
        <v>48</v>
      </c>
    </row>
    <row r="43" spans="1:1" x14ac:dyDescent="0.2">
      <c r="A43" s="32" t="s">
        <v>37</v>
      </c>
    </row>
    <row r="44" spans="1:1" x14ac:dyDescent="0.2">
      <c r="A44" s="32" t="s">
        <v>38</v>
      </c>
    </row>
    <row r="45" spans="1:1" x14ac:dyDescent="0.2">
      <c r="A45" s="32" t="s">
        <v>48</v>
      </c>
    </row>
    <row r="46" spans="1:1" x14ac:dyDescent="0.2">
      <c r="A46" s="32" t="s">
        <v>39</v>
      </c>
    </row>
    <row r="47" spans="1:1" x14ac:dyDescent="0.2">
      <c r="A47" s="32" t="s">
        <v>40</v>
      </c>
    </row>
    <row r="48" spans="1:1" x14ac:dyDescent="0.2">
      <c r="A48" s="32" t="s">
        <v>48</v>
      </c>
    </row>
    <row r="49" spans="1:1" x14ac:dyDescent="0.2">
      <c r="A49" s="32" t="s">
        <v>41</v>
      </c>
    </row>
    <row r="50" spans="1:1" x14ac:dyDescent="0.2">
      <c r="A50" s="32" t="s">
        <v>81</v>
      </c>
    </row>
    <row r="51" spans="1:1" x14ac:dyDescent="0.2">
      <c r="A51" s="32" t="s">
        <v>95</v>
      </c>
    </row>
    <row r="52" spans="1:1" x14ac:dyDescent="0.2">
      <c r="A52" s="32" t="s">
        <v>96</v>
      </c>
    </row>
    <row r="53" spans="1:1" x14ac:dyDescent="0.2">
      <c r="A53" s="32"/>
    </row>
    <row r="54" spans="1:1" x14ac:dyDescent="0.2">
      <c r="A54" s="32" t="s">
        <v>42</v>
      </c>
    </row>
    <row r="55" spans="1:1" x14ac:dyDescent="0.2">
      <c r="A55" s="32" t="s">
        <v>82</v>
      </c>
    </row>
    <row r="56" spans="1:1" x14ac:dyDescent="0.2">
      <c r="A56" s="32" t="s">
        <v>97</v>
      </c>
    </row>
    <row r="57" spans="1:1" x14ac:dyDescent="0.2">
      <c r="A57" s="32" t="s">
        <v>98</v>
      </c>
    </row>
    <row r="58" spans="1:1" x14ac:dyDescent="0.2">
      <c r="A58" s="32" t="s">
        <v>48</v>
      </c>
    </row>
    <row r="59" spans="1:1" x14ac:dyDescent="0.2">
      <c r="A59" s="29" t="s">
        <v>43</v>
      </c>
    </row>
    <row r="60" spans="1:1" x14ac:dyDescent="0.2">
      <c r="A60" s="29" t="s">
        <v>44</v>
      </c>
    </row>
    <row r="61" spans="1:1" x14ac:dyDescent="0.2">
      <c r="A61" s="29" t="s">
        <v>48</v>
      </c>
    </row>
    <row r="62" spans="1:1" x14ac:dyDescent="0.2">
      <c r="A62" s="29" t="s">
        <v>102</v>
      </c>
    </row>
    <row r="63" spans="1:1" x14ac:dyDescent="0.2">
      <c r="A63" s="29" t="s">
        <v>83</v>
      </c>
    </row>
    <row r="64" spans="1:1" x14ac:dyDescent="0.2">
      <c r="A64" s="29" t="s">
        <v>45</v>
      </c>
    </row>
    <row r="65" spans="1:1" x14ac:dyDescent="0.2">
      <c r="A65" s="29" t="s">
        <v>48</v>
      </c>
    </row>
    <row r="66" spans="1:1" x14ac:dyDescent="0.2">
      <c r="A66" s="29" t="s">
        <v>70</v>
      </c>
    </row>
    <row r="67" spans="1:1" x14ac:dyDescent="0.2">
      <c r="A67" s="29" t="s">
        <v>99</v>
      </c>
    </row>
    <row r="68" spans="1:1" x14ac:dyDescent="0.2">
      <c r="A68" s="29" t="s">
        <v>48</v>
      </c>
    </row>
    <row r="69" spans="1:1" x14ac:dyDescent="0.2">
      <c r="A69" s="29" t="s">
        <v>71</v>
      </c>
    </row>
    <row r="70" spans="1:1" x14ac:dyDescent="0.2">
      <c r="A70" s="29" t="s">
        <v>48</v>
      </c>
    </row>
    <row r="71" spans="1:1" x14ac:dyDescent="0.2">
      <c r="A71" s="29" t="s">
        <v>48</v>
      </c>
    </row>
    <row r="72" spans="1:1" x14ac:dyDescent="0.2">
      <c r="A72" s="29" t="s">
        <v>48</v>
      </c>
    </row>
    <row r="73" spans="1:1" x14ac:dyDescent="0.2">
      <c r="A73" s="29" t="s">
        <v>48</v>
      </c>
    </row>
    <row r="74" spans="1:1" x14ac:dyDescent="0.2">
      <c r="A74" s="29" t="s">
        <v>48</v>
      </c>
    </row>
    <row r="75" spans="1:1" x14ac:dyDescent="0.2">
      <c r="A75" s="29" t="s">
        <v>48</v>
      </c>
    </row>
    <row r="76" spans="1:1" x14ac:dyDescent="0.2">
      <c r="A76" s="29" t="s">
        <v>48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8"/>
  <sheetViews>
    <sheetView workbookViewId="0">
      <selection activeCell="D10" sqref="D10"/>
    </sheetView>
  </sheetViews>
  <sheetFormatPr defaultRowHeight="18.75" customHeight="1" x14ac:dyDescent="0.2"/>
  <cols>
    <col min="1" max="1" width="55.7109375" style="59" customWidth="1"/>
    <col min="2" max="2" width="26" style="61" customWidth="1"/>
  </cols>
  <sheetData>
    <row r="1" spans="1:2" ht="29.25" customHeight="1" x14ac:dyDescent="0.25">
      <c r="A1" s="67" t="s">
        <v>90</v>
      </c>
      <c r="B1" s="67"/>
    </row>
    <row r="2" spans="1:2" ht="42" customHeight="1" x14ac:dyDescent="0.2">
      <c r="A2" s="66" t="s">
        <v>100</v>
      </c>
      <c r="B2" s="66"/>
    </row>
    <row r="3" spans="1:2" s="63" customFormat="1" ht="33.75" customHeight="1" x14ac:dyDescent="0.2">
      <c r="A3" s="60" t="s">
        <v>88</v>
      </c>
      <c r="B3" s="62" t="s">
        <v>89</v>
      </c>
    </row>
    <row r="4" spans="1:2" ht="18.75" customHeight="1" x14ac:dyDescent="0.2">
      <c r="A4" s="59" t="s">
        <v>91</v>
      </c>
    </row>
    <row r="5" spans="1:2" ht="18.75" customHeight="1" x14ac:dyDescent="0.2">
      <c r="A5" s="64" t="str">
        <f>'PP Values - Co,Twp,City,Vlg'!B4</f>
        <v>SOUTH HAVEN CITY</v>
      </c>
      <c r="B5" s="61">
        <f>IF('PP Values - Co,Twp,City,Vlg'!Q4 &lt; 0, 0, 'PP Values - Co,Twp,City,Vlg'!Q4)</f>
        <v>11793200</v>
      </c>
    </row>
    <row r="7" spans="1:2" ht="18.75" customHeight="1" x14ac:dyDescent="0.2">
      <c r="A7" s="59" t="s">
        <v>92</v>
      </c>
    </row>
    <row r="8" spans="1:2" ht="18.75" customHeight="1" x14ac:dyDescent="0.2">
      <c r="A8" s="59" t="str">
        <f>'PP Values - SD, ISD, CC'!A4 &amp; " " &amp; 'PP Values - SD, ISD, CC'!B4</f>
        <v>80090 BLOOMINGDALE</v>
      </c>
      <c r="B8" s="61">
        <f>IF('PP Values - SD, ISD, CC'!Q4 &lt; 0, 0, 'PP Values - SD, ISD, CC'!Q4)</f>
        <v>0</v>
      </c>
    </row>
    <row r="9" spans="1:2" ht="18.75" customHeight="1" x14ac:dyDescent="0.2">
      <c r="A9" s="59" t="str">
        <f>'PP Values - SD, ISD, CC'!A5 &amp; " " &amp; 'PP Values - SD, ISD, CC'!B5</f>
        <v>80040 COVERT</v>
      </c>
      <c r="B9" s="61">
        <f>IF('PP Values - SD, ISD, CC'!Q5 &lt; 0, 0, 'PP Values - SD, ISD, CC'!Q5)</f>
        <v>132700</v>
      </c>
    </row>
    <row r="10" spans="1:2" ht="18.75" customHeight="1" x14ac:dyDescent="0.2">
      <c r="A10" s="59" t="str">
        <f>'PP Values - SD, ISD, CC'!A6 &amp; " " &amp; 'PP Values - SD, ISD, CC'!B6</f>
        <v>80050 DECATUR</v>
      </c>
      <c r="B10" s="61">
        <f>IF('PP Values - SD, ISD, CC'!Q6 &lt; 0, 0, 'PP Values - SD, ISD, CC'!Q6)</f>
        <v>816400</v>
      </c>
    </row>
    <row r="11" spans="1:2" ht="18.75" customHeight="1" x14ac:dyDescent="0.2">
      <c r="A11" s="59" t="str">
        <f>'PP Values - SD, ISD, CC'!A7 &amp; " " &amp; 'PP Values - SD, ISD, CC'!B7</f>
        <v>80110 GOBLES</v>
      </c>
      <c r="B11" s="61">
        <f>IF('PP Values - SD, ISD, CC'!Q7 &lt; 0, 0, 'PP Values - SD, ISD, CC'!Q7)</f>
        <v>646750</v>
      </c>
    </row>
    <row r="12" spans="1:2" ht="18.75" customHeight="1" x14ac:dyDescent="0.2">
      <c r="A12" s="59" t="str">
        <f>'PP Values - SD, ISD, CC'!A8 &amp; " " &amp; 'PP Values - SD, ISD, CC'!B8</f>
        <v>80140 LAWTON</v>
      </c>
      <c r="B12" s="61">
        <f>IF('PP Values - SD, ISD, CC'!Q8 &lt; 0, 0, 'PP Values - SD, ISD, CC'!Q8)</f>
        <v>1854550</v>
      </c>
    </row>
    <row r="13" spans="1:2" ht="18.75" customHeight="1" x14ac:dyDescent="0.2">
      <c r="A13" s="59" t="str">
        <f>'PP Values - SD, ISD, CC'!A9 &amp; " " &amp; 'PP Values - SD, ISD, CC'!B9</f>
        <v>80150 MATTAWAN</v>
      </c>
      <c r="B13" s="61">
        <f>IF('PP Values - SD, ISD, CC'!Q9 &lt; 0, 0, 'PP Values - SD, ISD, CC'!Q9)</f>
        <v>9172419</v>
      </c>
    </row>
    <row r="14" spans="1:2" ht="18.75" customHeight="1" x14ac:dyDescent="0.2">
      <c r="A14" s="59" t="str">
        <f>'PP Values - SD, ISD, CC'!A10 &amp; " " &amp; 'PP Values - SD, ISD, CC'!B10</f>
        <v>80010 SOUTH HAVEN</v>
      </c>
      <c r="B14" s="61">
        <f>IF('PP Values - SD, ISD, CC'!Q10 &lt; 0, 0, 'PP Values - SD, ISD, CC'!Q10)</f>
        <v>9914400</v>
      </c>
    </row>
    <row r="15" spans="1:2" ht="18.75" customHeight="1" x14ac:dyDescent="0.2">
      <c r="A15" s="59" t="str">
        <f>'PP Values - SD, ISD, CC'!A11 &amp; " " &amp; 'PP Values - SD, ISD, CC'!B11</f>
        <v>80000 VAN BUREN ISD</v>
      </c>
      <c r="B15" s="61">
        <f>IF('PP Values - SD, ISD, CC'!Q11 &lt; 0, 0, 'PP Values - SD, ISD, CC'!Q11)</f>
        <v>36059991</v>
      </c>
    </row>
    <row r="17" spans="1:2" ht="18.75" customHeight="1" x14ac:dyDescent="0.2">
      <c r="A17" s="59" t="s">
        <v>93</v>
      </c>
    </row>
    <row r="18" spans="1:2" ht="18.75" customHeight="1" x14ac:dyDescent="0.2">
      <c r="A18" s="64" t="str">
        <f>'PP Values - Addl Authorities'!B4</f>
        <v>NONE</v>
      </c>
      <c r="B18" s="61">
        <f>IF('PP Values - Addl Authorities'!Q4 &lt; 0, 0, 'PP Values - Addl Authorities'!Q4)</f>
        <v>0</v>
      </c>
    </row>
  </sheetData>
  <mergeCells count="2">
    <mergeCell ref="A2:B2"/>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1"/>
  <sheetViews>
    <sheetView workbookViewId="0">
      <pane xSplit="2" ySplit="3" topLeftCell="H4" activePane="bottomRight" state="frozen"/>
      <selection pane="topRight" activeCell="C1" sqref="C1"/>
      <selection pane="bottomLeft" activeCell="A4" sqref="A4"/>
      <selection pane="bottomRight" activeCell="N5" sqref="N5"/>
    </sheetView>
  </sheetViews>
  <sheetFormatPr defaultRowHeight="12.75" x14ac:dyDescent="0.2"/>
  <cols>
    <col min="1" max="1" width="9.140625" style="2"/>
    <col min="2" max="2" width="31.42578125" style="2" customWidth="1"/>
    <col min="3" max="3" width="15.7109375" style="12" customWidth="1"/>
    <col min="4" max="4" width="30.7109375" style="4" customWidth="1"/>
    <col min="5" max="9" width="19.5703125" style="4" customWidth="1"/>
    <col min="10" max="10" width="19.5703125" style="3" customWidth="1"/>
    <col min="11" max="15" width="19.5703125" style="4" customWidth="1"/>
    <col min="16" max="16" width="19.5703125" style="3" customWidth="1"/>
    <col min="17" max="17" width="37.7109375" style="3" customWidth="1"/>
    <col min="18" max="16384" width="9.140625" style="4"/>
  </cols>
  <sheetData>
    <row r="1" spans="1:17" s="27" customFormat="1" ht="105" customHeight="1" x14ac:dyDescent="0.2">
      <c r="A1" s="35"/>
      <c r="B1" s="36" t="s">
        <v>94</v>
      </c>
      <c r="C1" s="73" t="s">
        <v>21</v>
      </c>
      <c r="D1" s="73" t="s">
        <v>22</v>
      </c>
      <c r="E1" s="74" t="s">
        <v>68</v>
      </c>
      <c r="F1" s="74"/>
      <c r="G1" s="76" t="s">
        <v>69</v>
      </c>
      <c r="H1" s="76"/>
      <c r="I1" s="76"/>
      <c r="J1" s="47"/>
      <c r="K1" s="69" t="s">
        <v>68</v>
      </c>
      <c r="L1" s="69"/>
      <c r="M1" s="70" t="s">
        <v>69</v>
      </c>
      <c r="N1" s="70"/>
      <c r="O1" s="70"/>
      <c r="P1" s="55"/>
      <c r="Q1" s="68" t="s">
        <v>87</v>
      </c>
    </row>
    <row r="2" spans="1:17" s="27" customFormat="1" ht="36.950000000000003" customHeight="1" x14ac:dyDescent="0.25">
      <c r="A2" s="35"/>
      <c r="B2" s="37" t="s">
        <v>19</v>
      </c>
      <c r="C2" s="73"/>
      <c r="D2" s="73"/>
      <c r="E2" s="75" t="s">
        <v>23</v>
      </c>
      <c r="F2" s="75"/>
      <c r="G2" s="77" t="s">
        <v>23</v>
      </c>
      <c r="H2" s="77"/>
      <c r="I2" s="77"/>
      <c r="J2" s="48" t="s">
        <v>29</v>
      </c>
      <c r="K2" s="71" t="s">
        <v>84</v>
      </c>
      <c r="L2" s="71"/>
      <c r="M2" s="72" t="s">
        <v>85</v>
      </c>
      <c r="N2" s="72"/>
      <c r="O2" s="72"/>
      <c r="P2" s="56" t="s">
        <v>86</v>
      </c>
      <c r="Q2" s="68"/>
    </row>
    <row r="3" spans="1:17" s="13" customFormat="1" ht="89.1" customHeight="1" x14ac:dyDescent="0.2">
      <c r="A3" s="38" t="s">
        <v>18</v>
      </c>
      <c r="B3" s="38" t="s">
        <v>30</v>
      </c>
      <c r="C3" s="73"/>
      <c r="D3" s="73"/>
      <c r="E3" s="43" t="s">
        <v>24</v>
      </c>
      <c r="F3" s="43" t="s">
        <v>25</v>
      </c>
      <c r="G3" s="45" t="s">
        <v>26</v>
      </c>
      <c r="H3" s="45" t="s">
        <v>27</v>
      </c>
      <c r="I3" s="45" t="s">
        <v>28</v>
      </c>
      <c r="J3" s="49"/>
      <c r="K3" s="53" t="s">
        <v>24</v>
      </c>
      <c r="L3" s="53" t="s">
        <v>25</v>
      </c>
      <c r="M3" s="54" t="s">
        <v>26</v>
      </c>
      <c r="N3" s="54" t="s">
        <v>27</v>
      </c>
      <c r="O3" s="54" t="s">
        <v>28</v>
      </c>
      <c r="P3" s="57"/>
      <c r="Q3" s="21" t="s">
        <v>101</v>
      </c>
    </row>
    <row r="4" spans="1:17" ht="18" customHeight="1" x14ac:dyDescent="0.2">
      <c r="A4" s="1" t="s">
        <v>0</v>
      </c>
      <c r="B4" s="1" t="s">
        <v>1</v>
      </c>
      <c r="C4" s="11" t="s">
        <v>46</v>
      </c>
      <c r="D4" s="6" t="s">
        <v>73</v>
      </c>
      <c r="E4" s="6">
        <v>8602200</v>
      </c>
      <c r="F4" s="6">
        <v>11788400</v>
      </c>
      <c r="G4" s="6"/>
      <c r="H4" s="6">
        <v>2315900</v>
      </c>
      <c r="I4" s="6"/>
      <c r="J4" s="5">
        <f>SUM(E4:I4)</f>
        <v>22706500</v>
      </c>
      <c r="K4" s="6">
        <f>'[5]PP Values - Co,Twp,City,Vlg'!$K$26</f>
        <v>6617600</v>
      </c>
      <c r="L4" s="6">
        <f>'[6]PP Values - Co,Twp,City,Vlg'!$L$26</f>
        <v>2789000</v>
      </c>
      <c r="M4" s="6"/>
      <c r="N4" s="6">
        <f>'[6]PP Values - Co,Twp,City,Vlg'!$N$26</f>
        <v>1506700</v>
      </c>
      <c r="O4" s="6"/>
      <c r="P4" s="5">
        <f>SUM(K4:O4)</f>
        <v>10913300</v>
      </c>
      <c r="Q4" s="5">
        <f>J4-P4</f>
        <v>11793200</v>
      </c>
    </row>
    <row r="5" spans="1:17" ht="18" customHeight="1" x14ac:dyDescent="0.2">
      <c r="A5" s="1"/>
      <c r="B5" s="1"/>
      <c r="C5" s="11"/>
      <c r="D5" s="6"/>
      <c r="E5" s="6"/>
      <c r="F5" s="6"/>
      <c r="G5" s="6"/>
      <c r="H5" s="6"/>
      <c r="I5" s="6"/>
      <c r="J5" s="5">
        <f t="shared" ref="J5:J25" si="0">SUM(E5:I5)</f>
        <v>0</v>
      </c>
      <c r="K5" s="6"/>
      <c r="L5" s="6"/>
      <c r="M5" s="6"/>
      <c r="N5" s="6"/>
      <c r="O5" s="6"/>
      <c r="P5" s="5">
        <f t="shared" ref="P5:P45" si="1">SUM(K5:O5)</f>
        <v>0</v>
      </c>
      <c r="Q5" s="5">
        <f t="shared" ref="Q5:Q62" si="2">J5-P5</f>
        <v>0</v>
      </c>
    </row>
    <row r="6" spans="1:17" ht="18" customHeight="1" x14ac:dyDescent="0.2">
      <c r="A6" s="1"/>
      <c r="B6" s="1"/>
      <c r="C6" s="11"/>
      <c r="D6" s="6"/>
      <c r="E6" s="6"/>
      <c r="F6" s="6"/>
      <c r="G6" s="6"/>
      <c r="H6" s="6"/>
      <c r="I6" s="6"/>
      <c r="J6" s="5">
        <f t="shared" si="0"/>
        <v>0</v>
      </c>
      <c r="K6" s="6"/>
      <c r="L6" s="6"/>
      <c r="M6" s="6"/>
      <c r="N6" s="6"/>
      <c r="O6" s="6"/>
      <c r="P6" s="5">
        <f t="shared" si="1"/>
        <v>0</v>
      </c>
      <c r="Q6" s="5">
        <f t="shared" si="2"/>
        <v>0</v>
      </c>
    </row>
    <row r="7" spans="1:17" ht="18" customHeight="1" x14ac:dyDescent="0.2">
      <c r="A7" s="1"/>
      <c r="B7" s="1"/>
      <c r="C7" s="11"/>
      <c r="D7" s="6"/>
      <c r="E7" s="6"/>
      <c r="F7" s="6"/>
      <c r="G7" s="6"/>
      <c r="H7" s="6"/>
      <c r="I7" s="6"/>
      <c r="J7" s="5">
        <f t="shared" si="0"/>
        <v>0</v>
      </c>
      <c r="K7" s="6"/>
      <c r="L7" s="6"/>
      <c r="M7" s="6"/>
      <c r="N7" s="6"/>
      <c r="O7" s="6"/>
      <c r="P7" s="5">
        <f t="shared" si="1"/>
        <v>0</v>
      </c>
      <c r="Q7" s="5">
        <f t="shared" si="2"/>
        <v>0</v>
      </c>
    </row>
    <row r="8" spans="1:17" ht="18" customHeight="1" x14ac:dyDescent="0.2">
      <c r="A8" s="1"/>
      <c r="B8" s="1"/>
      <c r="C8" s="11"/>
      <c r="D8" s="6"/>
      <c r="E8" s="6"/>
      <c r="F8" s="6"/>
      <c r="G8" s="6"/>
      <c r="H8" s="6"/>
      <c r="I8" s="6"/>
      <c r="J8" s="5">
        <f t="shared" si="0"/>
        <v>0</v>
      </c>
      <c r="K8" s="6"/>
      <c r="L8" s="6"/>
      <c r="M8" s="6"/>
      <c r="N8" s="6"/>
      <c r="O8" s="6"/>
      <c r="P8" s="5">
        <f t="shared" si="1"/>
        <v>0</v>
      </c>
      <c r="Q8" s="5">
        <f t="shared" si="2"/>
        <v>0</v>
      </c>
    </row>
    <row r="9" spans="1:17" ht="18" customHeight="1" x14ac:dyDescent="0.2">
      <c r="A9" s="1"/>
      <c r="B9" s="1"/>
      <c r="C9" s="11"/>
      <c r="D9" s="6"/>
      <c r="E9" s="6"/>
      <c r="F9" s="6"/>
      <c r="G9" s="6"/>
      <c r="H9" s="6"/>
      <c r="I9" s="6"/>
      <c r="J9" s="5">
        <f t="shared" si="0"/>
        <v>0</v>
      </c>
      <c r="K9" s="6"/>
      <c r="L9" s="6"/>
      <c r="M9" s="6"/>
      <c r="N9" s="6"/>
      <c r="O9" s="6"/>
      <c r="P9" s="5">
        <f t="shared" si="1"/>
        <v>0</v>
      </c>
      <c r="Q9" s="5">
        <f t="shared" si="2"/>
        <v>0</v>
      </c>
    </row>
    <row r="10" spans="1:17" ht="18" customHeight="1" x14ac:dyDescent="0.2">
      <c r="A10" s="1"/>
      <c r="B10" s="1"/>
      <c r="C10" s="11"/>
      <c r="D10" s="6"/>
      <c r="E10" s="6"/>
      <c r="F10" s="6"/>
      <c r="G10" s="6"/>
      <c r="H10" s="6"/>
      <c r="I10" s="6"/>
      <c r="J10" s="5">
        <f t="shared" si="0"/>
        <v>0</v>
      </c>
      <c r="K10" s="6"/>
      <c r="L10" s="6"/>
      <c r="M10" s="6"/>
      <c r="N10" s="6"/>
      <c r="O10" s="6"/>
      <c r="P10" s="5">
        <f t="shared" si="1"/>
        <v>0</v>
      </c>
      <c r="Q10" s="5">
        <f t="shared" si="2"/>
        <v>0</v>
      </c>
    </row>
    <row r="11" spans="1:17" ht="18" customHeight="1" x14ac:dyDescent="0.2">
      <c r="A11" s="1"/>
      <c r="B11" s="1"/>
      <c r="C11" s="11"/>
      <c r="D11" s="6"/>
      <c r="E11" s="6"/>
      <c r="F11" s="6"/>
      <c r="G11" s="6"/>
      <c r="H11" s="6"/>
      <c r="I11" s="6"/>
      <c r="J11" s="5">
        <f t="shared" si="0"/>
        <v>0</v>
      </c>
      <c r="K11" s="6"/>
      <c r="L11" s="6"/>
      <c r="M11" s="6"/>
      <c r="N11" s="6"/>
      <c r="O11" s="6"/>
      <c r="P11" s="5">
        <f t="shared" si="1"/>
        <v>0</v>
      </c>
      <c r="Q11" s="5">
        <f t="shared" si="2"/>
        <v>0</v>
      </c>
    </row>
    <row r="12" spans="1:17" ht="18" customHeight="1" x14ac:dyDescent="0.2">
      <c r="A12" s="1"/>
      <c r="B12" s="1"/>
      <c r="C12" s="11"/>
      <c r="D12" s="6"/>
      <c r="E12" s="6"/>
      <c r="F12" s="6"/>
      <c r="G12" s="6"/>
      <c r="H12" s="6"/>
      <c r="I12" s="6"/>
      <c r="J12" s="5">
        <f t="shared" si="0"/>
        <v>0</v>
      </c>
      <c r="K12" s="6"/>
      <c r="L12" s="6"/>
      <c r="M12" s="6"/>
      <c r="N12" s="6"/>
      <c r="O12" s="6"/>
      <c r="P12" s="5">
        <f t="shared" si="1"/>
        <v>0</v>
      </c>
      <c r="Q12" s="5">
        <f t="shared" si="2"/>
        <v>0</v>
      </c>
    </row>
    <row r="13" spans="1:17" ht="18" customHeight="1" x14ac:dyDescent="0.2">
      <c r="A13" s="1"/>
      <c r="B13" s="1"/>
      <c r="C13" s="11"/>
      <c r="D13" s="6"/>
      <c r="E13" s="6"/>
      <c r="F13" s="6"/>
      <c r="G13" s="6"/>
      <c r="H13" s="6"/>
      <c r="I13" s="6"/>
      <c r="J13" s="5">
        <f t="shared" si="0"/>
        <v>0</v>
      </c>
      <c r="K13" s="6"/>
      <c r="L13" s="6"/>
      <c r="M13" s="6"/>
      <c r="N13" s="6"/>
      <c r="O13" s="6"/>
      <c r="P13" s="5">
        <f t="shared" si="1"/>
        <v>0</v>
      </c>
      <c r="Q13" s="5">
        <f t="shared" si="2"/>
        <v>0</v>
      </c>
    </row>
    <row r="14" spans="1:17" ht="18" customHeight="1" x14ac:dyDescent="0.2">
      <c r="A14" s="1"/>
      <c r="B14" s="1"/>
      <c r="C14" s="11"/>
      <c r="D14" s="6"/>
      <c r="E14" s="6"/>
      <c r="F14" s="6"/>
      <c r="G14" s="6"/>
      <c r="H14" s="6"/>
      <c r="I14" s="6"/>
      <c r="J14" s="5">
        <f t="shared" si="0"/>
        <v>0</v>
      </c>
      <c r="K14" s="6"/>
      <c r="L14" s="6"/>
      <c r="M14" s="6"/>
      <c r="N14" s="6"/>
      <c r="O14" s="6"/>
      <c r="P14" s="5">
        <f t="shared" si="1"/>
        <v>0</v>
      </c>
      <c r="Q14" s="5">
        <f t="shared" si="2"/>
        <v>0</v>
      </c>
    </row>
    <row r="15" spans="1:17" ht="18" customHeight="1" x14ac:dyDescent="0.2">
      <c r="A15" s="1"/>
      <c r="B15" s="1"/>
      <c r="C15" s="11"/>
      <c r="D15" s="6"/>
      <c r="E15" s="6"/>
      <c r="F15" s="6"/>
      <c r="G15" s="6"/>
      <c r="H15" s="6"/>
      <c r="I15" s="6"/>
      <c r="J15" s="5">
        <f t="shared" si="0"/>
        <v>0</v>
      </c>
      <c r="K15" s="6"/>
      <c r="L15" s="6"/>
      <c r="M15" s="6"/>
      <c r="N15" s="6"/>
      <c r="O15" s="6"/>
      <c r="P15" s="5">
        <f t="shared" si="1"/>
        <v>0</v>
      </c>
      <c r="Q15" s="5">
        <f t="shared" si="2"/>
        <v>0</v>
      </c>
    </row>
    <row r="16" spans="1:17" ht="18" customHeight="1" x14ac:dyDescent="0.2">
      <c r="A16" s="1"/>
      <c r="B16" s="1"/>
      <c r="C16" s="11"/>
      <c r="D16" s="6"/>
      <c r="E16" s="6"/>
      <c r="F16" s="6"/>
      <c r="G16" s="6"/>
      <c r="H16" s="6"/>
      <c r="I16" s="6"/>
      <c r="J16" s="5">
        <f t="shared" si="0"/>
        <v>0</v>
      </c>
      <c r="K16" s="6"/>
      <c r="L16" s="6"/>
      <c r="M16" s="6"/>
      <c r="N16" s="6"/>
      <c r="O16" s="6"/>
      <c r="P16" s="5">
        <f t="shared" si="1"/>
        <v>0</v>
      </c>
      <c r="Q16" s="5">
        <f t="shared" si="2"/>
        <v>0</v>
      </c>
    </row>
    <row r="17" spans="1:17" ht="18" customHeight="1" x14ac:dyDescent="0.2">
      <c r="A17" s="1"/>
      <c r="B17" s="1"/>
      <c r="C17" s="11"/>
      <c r="D17" s="6"/>
      <c r="E17" s="6"/>
      <c r="F17" s="6"/>
      <c r="G17" s="6"/>
      <c r="H17" s="6"/>
      <c r="I17" s="6"/>
      <c r="J17" s="5">
        <f t="shared" si="0"/>
        <v>0</v>
      </c>
      <c r="K17" s="6"/>
      <c r="L17" s="6"/>
      <c r="M17" s="6"/>
      <c r="N17" s="6"/>
      <c r="O17" s="6"/>
      <c r="P17" s="5">
        <f t="shared" si="1"/>
        <v>0</v>
      </c>
      <c r="Q17" s="5">
        <f t="shared" si="2"/>
        <v>0</v>
      </c>
    </row>
    <row r="18" spans="1:17" ht="18" customHeight="1" x14ac:dyDescent="0.2">
      <c r="A18" s="1"/>
      <c r="B18" s="1"/>
      <c r="C18" s="11"/>
      <c r="D18" s="6"/>
      <c r="E18" s="6"/>
      <c r="F18" s="6"/>
      <c r="G18" s="6"/>
      <c r="H18" s="6"/>
      <c r="I18" s="6"/>
      <c r="J18" s="5">
        <f t="shared" si="0"/>
        <v>0</v>
      </c>
      <c r="K18" s="6"/>
      <c r="L18" s="6"/>
      <c r="M18" s="6"/>
      <c r="N18" s="6"/>
      <c r="O18" s="6"/>
      <c r="P18" s="5">
        <f t="shared" si="1"/>
        <v>0</v>
      </c>
      <c r="Q18" s="5">
        <f t="shared" si="2"/>
        <v>0</v>
      </c>
    </row>
    <row r="19" spans="1:17" ht="18" customHeight="1" x14ac:dyDescent="0.2">
      <c r="A19" s="1"/>
      <c r="B19" s="1"/>
      <c r="C19" s="11"/>
      <c r="D19" s="6"/>
      <c r="E19" s="6"/>
      <c r="F19" s="6"/>
      <c r="G19" s="6"/>
      <c r="H19" s="6"/>
      <c r="I19" s="6"/>
      <c r="J19" s="5">
        <f t="shared" si="0"/>
        <v>0</v>
      </c>
      <c r="K19" s="6"/>
      <c r="L19" s="6"/>
      <c r="M19" s="6"/>
      <c r="N19" s="6"/>
      <c r="O19" s="6"/>
      <c r="P19" s="5">
        <f t="shared" si="1"/>
        <v>0</v>
      </c>
      <c r="Q19" s="5">
        <f t="shared" si="2"/>
        <v>0</v>
      </c>
    </row>
    <row r="20" spans="1:17" ht="18" customHeight="1" x14ac:dyDescent="0.2">
      <c r="A20" s="1"/>
      <c r="B20" s="1"/>
      <c r="C20" s="11"/>
      <c r="D20" s="6"/>
      <c r="E20" s="6"/>
      <c r="F20" s="6"/>
      <c r="G20" s="6"/>
      <c r="H20" s="6"/>
      <c r="I20" s="6"/>
      <c r="J20" s="5">
        <f t="shared" si="0"/>
        <v>0</v>
      </c>
      <c r="K20" s="6"/>
      <c r="L20" s="6"/>
      <c r="M20" s="6"/>
      <c r="N20" s="6"/>
      <c r="O20" s="6"/>
      <c r="P20" s="5">
        <f t="shared" si="1"/>
        <v>0</v>
      </c>
      <c r="Q20" s="5">
        <f t="shared" si="2"/>
        <v>0</v>
      </c>
    </row>
    <row r="21" spans="1:17" ht="18" customHeight="1" x14ac:dyDescent="0.2">
      <c r="A21" s="1"/>
      <c r="B21" s="1"/>
      <c r="C21" s="11"/>
      <c r="D21" s="6"/>
      <c r="E21" s="6"/>
      <c r="F21" s="6"/>
      <c r="G21" s="6"/>
      <c r="H21" s="6"/>
      <c r="I21" s="6"/>
      <c r="J21" s="5">
        <f>SUM(E21:I21)</f>
        <v>0</v>
      </c>
      <c r="K21" s="6"/>
      <c r="L21" s="6"/>
      <c r="M21" s="6"/>
      <c r="N21" s="6"/>
      <c r="O21" s="6"/>
      <c r="P21" s="5">
        <f t="shared" si="1"/>
        <v>0</v>
      </c>
      <c r="Q21" s="5">
        <f t="shared" si="2"/>
        <v>0</v>
      </c>
    </row>
    <row r="22" spans="1:17" ht="18" customHeight="1" x14ac:dyDescent="0.2">
      <c r="A22" s="1"/>
      <c r="B22" s="1"/>
      <c r="C22" s="11"/>
      <c r="D22" s="6"/>
      <c r="E22" s="6"/>
      <c r="F22" s="6"/>
      <c r="G22" s="6"/>
      <c r="H22" s="6"/>
      <c r="I22" s="6"/>
      <c r="J22" s="5">
        <f t="shared" si="0"/>
        <v>0</v>
      </c>
      <c r="K22" s="6"/>
      <c r="L22" s="6"/>
      <c r="M22" s="6"/>
      <c r="N22" s="6"/>
      <c r="O22" s="6"/>
      <c r="P22" s="5">
        <f t="shared" si="1"/>
        <v>0</v>
      </c>
      <c r="Q22" s="5">
        <f t="shared" si="2"/>
        <v>0</v>
      </c>
    </row>
    <row r="23" spans="1:17" ht="18" customHeight="1" x14ac:dyDescent="0.2">
      <c r="A23" s="1"/>
      <c r="B23" s="1"/>
      <c r="C23" s="11"/>
      <c r="D23" s="6"/>
      <c r="E23" s="6"/>
      <c r="F23" s="6"/>
      <c r="G23" s="6"/>
      <c r="H23" s="6"/>
      <c r="I23" s="6"/>
      <c r="J23" s="5">
        <f t="shared" si="0"/>
        <v>0</v>
      </c>
      <c r="K23" s="6"/>
      <c r="L23" s="6"/>
      <c r="M23" s="6"/>
      <c r="N23" s="6"/>
      <c r="O23" s="6"/>
      <c r="P23" s="5">
        <f t="shared" si="1"/>
        <v>0</v>
      </c>
      <c r="Q23" s="5">
        <f t="shared" si="2"/>
        <v>0</v>
      </c>
    </row>
    <row r="24" spans="1:17" ht="18" customHeight="1" x14ac:dyDescent="0.2">
      <c r="A24" s="1"/>
      <c r="B24" s="1"/>
      <c r="C24" s="11"/>
      <c r="D24" s="6"/>
      <c r="E24" s="6"/>
      <c r="F24" s="6"/>
      <c r="G24" s="6"/>
      <c r="H24" s="6"/>
      <c r="I24" s="6"/>
      <c r="J24" s="5">
        <f t="shared" si="0"/>
        <v>0</v>
      </c>
      <c r="K24" s="6"/>
      <c r="L24" s="6"/>
      <c r="M24" s="6"/>
      <c r="N24" s="6"/>
      <c r="O24" s="6"/>
      <c r="P24" s="5">
        <f t="shared" si="1"/>
        <v>0</v>
      </c>
      <c r="Q24" s="5">
        <f t="shared" si="2"/>
        <v>0</v>
      </c>
    </row>
    <row r="25" spans="1:17" ht="18" customHeight="1" x14ac:dyDescent="0.2">
      <c r="A25" s="1"/>
      <c r="B25" s="1"/>
      <c r="C25" s="11"/>
      <c r="D25" s="6"/>
      <c r="E25" s="6"/>
      <c r="F25" s="6"/>
      <c r="G25" s="6"/>
      <c r="H25" s="6"/>
      <c r="I25" s="6"/>
      <c r="J25" s="5">
        <f t="shared" si="0"/>
        <v>0</v>
      </c>
      <c r="K25" s="6"/>
      <c r="L25" s="6"/>
      <c r="M25" s="6"/>
      <c r="N25" s="6"/>
      <c r="O25" s="6"/>
      <c r="P25" s="5">
        <f t="shared" si="1"/>
        <v>0</v>
      </c>
      <c r="Q25" s="5">
        <f t="shared" si="2"/>
        <v>0</v>
      </c>
    </row>
    <row r="26" spans="1:17" ht="18" customHeight="1" x14ac:dyDescent="0.2">
      <c r="A26" s="1"/>
      <c r="B26" s="1"/>
      <c r="C26" s="11"/>
      <c r="D26" s="6"/>
      <c r="E26" s="6"/>
      <c r="F26" s="6"/>
      <c r="G26" s="6"/>
      <c r="H26" s="6"/>
      <c r="I26" s="6"/>
      <c r="J26" s="5">
        <f t="shared" ref="J26:J39" si="3">SUM(E26:I26)</f>
        <v>0</v>
      </c>
      <c r="K26" s="6"/>
      <c r="L26" s="6"/>
      <c r="M26" s="6"/>
      <c r="N26" s="6"/>
      <c r="O26" s="6"/>
      <c r="P26" s="5">
        <f t="shared" si="1"/>
        <v>0</v>
      </c>
      <c r="Q26" s="5">
        <f t="shared" si="2"/>
        <v>0</v>
      </c>
    </row>
    <row r="27" spans="1:17" ht="18" customHeight="1" x14ac:dyDescent="0.2">
      <c r="A27" s="1"/>
      <c r="B27" s="1"/>
      <c r="C27" s="11"/>
      <c r="D27" s="6"/>
      <c r="E27" s="6"/>
      <c r="F27" s="6"/>
      <c r="G27" s="6"/>
      <c r="H27" s="6"/>
      <c r="I27" s="6"/>
      <c r="J27" s="5">
        <f t="shared" si="3"/>
        <v>0</v>
      </c>
      <c r="K27" s="6"/>
      <c r="L27" s="6"/>
      <c r="M27" s="6"/>
      <c r="N27" s="6"/>
      <c r="O27" s="6"/>
      <c r="P27" s="5">
        <f t="shared" si="1"/>
        <v>0</v>
      </c>
      <c r="Q27" s="5">
        <f t="shared" si="2"/>
        <v>0</v>
      </c>
    </row>
    <row r="28" spans="1:17" ht="18" customHeight="1" x14ac:dyDescent="0.2">
      <c r="A28" s="1"/>
      <c r="B28" s="1"/>
      <c r="C28" s="11"/>
      <c r="D28" s="6"/>
      <c r="E28" s="6"/>
      <c r="F28" s="6"/>
      <c r="G28" s="6"/>
      <c r="H28" s="6"/>
      <c r="I28" s="6"/>
      <c r="J28" s="5">
        <f t="shared" si="3"/>
        <v>0</v>
      </c>
      <c r="K28" s="6"/>
      <c r="L28" s="6"/>
      <c r="M28" s="6"/>
      <c r="N28" s="6"/>
      <c r="O28" s="6"/>
      <c r="P28" s="5">
        <f t="shared" si="1"/>
        <v>0</v>
      </c>
      <c r="Q28" s="5">
        <f t="shared" si="2"/>
        <v>0</v>
      </c>
    </row>
    <row r="29" spans="1:17" ht="18" customHeight="1" x14ac:dyDescent="0.2">
      <c r="A29" s="1"/>
      <c r="B29" s="1"/>
      <c r="C29" s="11"/>
      <c r="D29" s="6"/>
      <c r="E29" s="6"/>
      <c r="F29" s="6"/>
      <c r="G29" s="6"/>
      <c r="H29" s="6"/>
      <c r="I29" s="6"/>
      <c r="J29" s="5">
        <f t="shared" si="3"/>
        <v>0</v>
      </c>
      <c r="K29" s="6"/>
      <c r="L29" s="6"/>
      <c r="M29" s="6"/>
      <c r="N29" s="6"/>
      <c r="O29" s="6"/>
      <c r="P29" s="5">
        <f t="shared" si="1"/>
        <v>0</v>
      </c>
      <c r="Q29" s="5">
        <f t="shared" si="2"/>
        <v>0</v>
      </c>
    </row>
    <row r="30" spans="1:17" ht="18" customHeight="1" x14ac:dyDescent="0.2">
      <c r="A30" s="1"/>
      <c r="B30" s="1"/>
      <c r="C30" s="11"/>
      <c r="D30" s="6"/>
      <c r="E30" s="6"/>
      <c r="F30" s="6"/>
      <c r="G30" s="6"/>
      <c r="H30" s="6"/>
      <c r="I30" s="6"/>
      <c r="J30" s="5">
        <f t="shared" si="3"/>
        <v>0</v>
      </c>
      <c r="K30" s="6"/>
      <c r="L30" s="6"/>
      <c r="M30" s="6"/>
      <c r="N30" s="6"/>
      <c r="O30" s="6"/>
      <c r="P30" s="5">
        <f t="shared" si="1"/>
        <v>0</v>
      </c>
      <c r="Q30" s="5">
        <f t="shared" si="2"/>
        <v>0</v>
      </c>
    </row>
    <row r="31" spans="1:17" ht="18" customHeight="1" x14ac:dyDescent="0.2">
      <c r="A31" s="1"/>
      <c r="B31" s="1"/>
      <c r="C31" s="11"/>
      <c r="D31" s="6"/>
      <c r="E31" s="6"/>
      <c r="F31" s="6"/>
      <c r="G31" s="6"/>
      <c r="H31" s="6"/>
      <c r="I31" s="6"/>
      <c r="J31" s="5">
        <f t="shared" si="3"/>
        <v>0</v>
      </c>
      <c r="K31" s="6"/>
      <c r="L31" s="6"/>
      <c r="M31" s="6"/>
      <c r="N31" s="6"/>
      <c r="O31" s="6"/>
      <c r="P31" s="5">
        <f t="shared" si="1"/>
        <v>0</v>
      </c>
      <c r="Q31" s="5">
        <f t="shared" si="2"/>
        <v>0</v>
      </c>
    </row>
    <row r="32" spans="1:17" ht="18" customHeight="1" x14ac:dyDescent="0.2">
      <c r="A32" s="1"/>
      <c r="B32" s="1"/>
      <c r="C32" s="11"/>
      <c r="D32" s="6"/>
      <c r="E32" s="6"/>
      <c r="F32" s="6"/>
      <c r="G32" s="6"/>
      <c r="H32" s="6"/>
      <c r="I32" s="6"/>
      <c r="J32" s="5">
        <f t="shared" si="3"/>
        <v>0</v>
      </c>
      <c r="K32" s="6"/>
      <c r="L32" s="6"/>
      <c r="M32" s="6"/>
      <c r="N32" s="6"/>
      <c r="O32" s="6"/>
      <c r="P32" s="5">
        <f t="shared" si="1"/>
        <v>0</v>
      </c>
      <c r="Q32" s="5">
        <f t="shared" si="2"/>
        <v>0</v>
      </c>
    </row>
    <row r="33" spans="1:17" ht="18" customHeight="1" x14ac:dyDescent="0.2">
      <c r="A33" s="1"/>
      <c r="B33" s="1"/>
      <c r="C33" s="11"/>
      <c r="D33" s="6"/>
      <c r="E33" s="6"/>
      <c r="F33" s="6"/>
      <c r="G33" s="6"/>
      <c r="H33" s="6"/>
      <c r="I33" s="6"/>
      <c r="J33" s="5">
        <f t="shared" si="3"/>
        <v>0</v>
      </c>
      <c r="K33" s="6"/>
      <c r="L33" s="6"/>
      <c r="M33" s="6"/>
      <c r="N33" s="6"/>
      <c r="O33" s="6"/>
      <c r="P33" s="5">
        <f t="shared" si="1"/>
        <v>0</v>
      </c>
      <c r="Q33" s="5">
        <f t="shared" si="2"/>
        <v>0</v>
      </c>
    </row>
    <row r="34" spans="1:17" ht="18" customHeight="1" x14ac:dyDescent="0.2">
      <c r="A34" s="1"/>
      <c r="B34" s="1"/>
      <c r="C34" s="11"/>
      <c r="D34" s="6"/>
      <c r="E34" s="6"/>
      <c r="F34" s="6"/>
      <c r="G34" s="6"/>
      <c r="H34" s="6"/>
      <c r="I34" s="6"/>
      <c r="J34" s="5">
        <f t="shared" si="3"/>
        <v>0</v>
      </c>
      <c r="K34" s="6"/>
      <c r="L34" s="6"/>
      <c r="M34" s="6"/>
      <c r="N34" s="6"/>
      <c r="O34" s="6"/>
      <c r="P34" s="5">
        <f t="shared" si="1"/>
        <v>0</v>
      </c>
      <c r="Q34" s="5">
        <f t="shared" si="2"/>
        <v>0</v>
      </c>
    </row>
    <row r="35" spans="1:17" ht="18" customHeight="1" x14ac:dyDescent="0.2">
      <c r="A35" s="1"/>
      <c r="B35" s="1"/>
      <c r="C35" s="11"/>
      <c r="D35" s="6"/>
      <c r="E35" s="6"/>
      <c r="F35" s="6"/>
      <c r="G35" s="6"/>
      <c r="H35" s="6"/>
      <c r="I35" s="6"/>
      <c r="J35" s="5">
        <f t="shared" si="3"/>
        <v>0</v>
      </c>
      <c r="K35" s="6"/>
      <c r="L35" s="6"/>
      <c r="M35" s="6"/>
      <c r="N35" s="6"/>
      <c r="O35" s="6"/>
      <c r="P35" s="5">
        <f t="shared" si="1"/>
        <v>0</v>
      </c>
      <c r="Q35" s="5">
        <f t="shared" si="2"/>
        <v>0</v>
      </c>
    </row>
    <row r="36" spans="1:17" ht="18" customHeight="1" x14ac:dyDescent="0.2">
      <c r="A36" s="1"/>
      <c r="B36" s="1"/>
      <c r="C36" s="11"/>
      <c r="D36" s="6"/>
      <c r="E36" s="6"/>
      <c r="F36" s="6"/>
      <c r="G36" s="6"/>
      <c r="H36" s="6"/>
      <c r="I36" s="6"/>
      <c r="J36" s="5">
        <f t="shared" si="3"/>
        <v>0</v>
      </c>
      <c r="K36" s="6"/>
      <c r="L36" s="6"/>
      <c r="M36" s="6"/>
      <c r="N36" s="6"/>
      <c r="O36" s="6"/>
      <c r="P36" s="5">
        <f t="shared" si="1"/>
        <v>0</v>
      </c>
      <c r="Q36" s="5">
        <f t="shared" si="2"/>
        <v>0</v>
      </c>
    </row>
    <row r="37" spans="1:17" ht="18" customHeight="1" x14ac:dyDescent="0.2">
      <c r="A37" s="1"/>
      <c r="B37" s="1"/>
      <c r="C37" s="11"/>
      <c r="D37" s="6"/>
      <c r="E37" s="6"/>
      <c r="F37" s="6"/>
      <c r="G37" s="6"/>
      <c r="H37" s="6"/>
      <c r="I37" s="6"/>
      <c r="J37" s="5">
        <f t="shared" si="3"/>
        <v>0</v>
      </c>
      <c r="K37" s="6"/>
      <c r="L37" s="6"/>
      <c r="M37" s="6"/>
      <c r="N37" s="6"/>
      <c r="O37" s="6"/>
      <c r="P37" s="5">
        <f t="shared" si="1"/>
        <v>0</v>
      </c>
      <c r="Q37" s="5">
        <f t="shared" si="2"/>
        <v>0</v>
      </c>
    </row>
    <row r="38" spans="1:17" ht="18" customHeight="1" x14ac:dyDescent="0.2">
      <c r="A38" s="1"/>
      <c r="B38" s="1"/>
      <c r="C38" s="11"/>
      <c r="D38" s="6"/>
      <c r="E38" s="6"/>
      <c r="F38" s="6"/>
      <c r="G38" s="6"/>
      <c r="H38" s="6"/>
      <c r="I38" s="6"/>
      <c r="J38" s="5">
        <f t="shared" si="3"/>
        <v>0</v>
      </c>
      <c r="K38" s="6"/>
      <c r="L38" s="6"/>
      <c r="M38" s="6"/>
      <c r="N38" s="6"/>
      <c r="O38" s="6"/>
      <c r="P38" s="5">
        <f t="shared" si="1"/>
        <v>0</v>
      </c>
      <c r="Q38" s="5">
        <f t="shared" si="2"/>
        <v>0</v>
      </c>
    </row>
    <row r="39" spans="1:17" ht="18" customHeight="1" x14ac:dyDescent="0.2">
      <c r="A39" s="1"/>
      <c r="B39" s="1"/>
      <c r="C39" s="11"/>
      <c r="D39" s="6"/>
      <c r="E39" s="6"/>
      <c r="F39" s="6"/>
      <c r="G39" s="6"/>
      <c r="H39" s="6"/>
      <c r="I39" s="6"/>
      <c r="J39" s="5">
        <f t="shared" si="3"/>
        <v>0</v>
      </c>
      <c r="K39" s="6"/>
      <c r="L39" s="6"/>
      <c r="M39" s="6"/>
      <c r="N39" s="6"/>
      <c r="O39" s="6"/>
      <c r="P39" s="5">
        <f t="shared" si="1"/>
        <v>0</v>
      </c>
      <c r="Q39" s="5">
        <f t="shared" si="2"/>
        <v>0</v>
      </c>
    </row>
    <row r="40" spans="1:17" ht="18" customHeight="1" x14ac:dyDescent="0.2">
      <c r="A40" s="1"/>
      <c r="B40" s="1"/>
      <c r="C40" s="11"/>
      <c r="D40" s="6"/>
      <c r="E40" s="6"/>
      <c r="F40" s="6"/>
      <c r="G40" s="6"/>
      <c r="H40" s="6"/>
      <c r="I40" s="6"/>
      <c r="J40" s="5">
        <f t="shared" ref="J40:J45" si="4">SUM(E40:I40)</f>
        <v>0</v>
      </c>
      <c r="K40" s="6"/>
      <c r="L40" s="6"/>
      <c r="M40" s="6"/>
      <c r="N40" s="6"/>
      <c r="O40" s="6"/>
      <c r="P40" s="5">
        <f t="shared" si="1"/>
        <v>0</v>
      </c>
      <c r="Q40" s="5">
        <f t="shared" si="2"/>
        <v>0</v>
      </c>
    </row>
    <row r="41" spans="1:17" ht="18" customHeight="1" x14ac:dyDescent="0.2">
      <c r="A41" s="1"/>
      <c r="B41" s="1"/>
      <c r="C41" s="11"/>
      <c r="D41" s="6"/>
      <c r="E41" s="6"/>
      <c r="F41" s="6"/>
      <c r="G41" s="6"/>
      <c r="H41" s="6"/>
      <c r="I41" s="6"/>
      <c r="J41" s="5">
        <f t="shared" si="4"/>
        <v>0</v>
      </c>
      <c r="K41" s="6"/>
      <c r="L41" s="6"/>
      <c r="M41" s="6"/>
      <c r="N41" s="6"/>
      <c r="O41" s="6"/>
      <c r="P41" s="5">
        <f t="shared" si="1"/>
        <v>0</v>
      </c>
      <c r="Q41" s="5">
        <f t="shared" si="2"/>
        <v>0</v>
      </c>
    </row>
    <row r="42" spans="1:17" ht="18" customHeight="1" x14ac:dyDescent="0.2">
      <c r="A42" s="1"/>
      <c r="B42" s="1"/>
      <c r="C42" s="11"/>
      <c r="D42" s="6"/>
      <c r="E42" s="6"/>
      <c r="F42" s="6"/>
      <c r="G42" s="6"/>
      <c r="H42" s="6"/>
      <c r="I42" s="6"/>
      <c r="J42" s="5">
        <f t="shared" si="4"/>
        <v>0</v>
      </c>
      <c r="K42" s="6"/>
      <c r="L42" s="6"/>
      <c r="M42" s="6"/>
      <c r="N42" s="6"/>
      <c r="O42" s="6"/>
      <c r="P42" s="5">
        <f t="shared" si="1"/>
        <v>0</v>
      </c>
      <c r="Q42" s="5">
        <f t="shared" si="2"/>
        <v>0</v>
      </c>
    </row>
    <row r="43" spans="1:17" ht="18" customHeight="1" x14ac:dyDescent="0.2">
      <c r="A43" s="1"/>
      <c r="B43" s="1"/>
      <c r="C43" s="11"/>
      <c r="D43" s="6"/>
      <c r="E43" s="6"/>
      <c r="F43" s="6"/>
      <c r="G43" s="6"/>
      <c r="H43" s="6"/>
      <c r="I43" s="6"/>
      <c r="J43" s="5">
        <f t="shared" si="4"/>
        <v>0</v>
      </c>
      <c r="K43" s="6"/>
      <c r="L43" s="6"/>
      <c r="M43" s="6"/>
      <c r="N43" s="6"/>
      <c r="O43" s="6"/>
      <c r="P43" s="5">
        <f t="shared" si="1"/>
        <v>0</v>
      </c>
      <c r="Q43" s="5">
        <f t="shared" si="2"/>
        <v>0</v>
      </c>
    </row>
    <row r="44" spans="1:17" ht="18" customHeight="1" x14ac:dyDescent="0.2">
      <c r="A44" s="1"/>
      <c r="B44" s="1"/>
      <c r="C44" s="11"/>
      <c r="D44" s="6"/>
      <c r="E44" s="6"/>
      <c r="F44" s="6"/>
      <c r="G44" s="6"/>
      <c r="H44" s="6"/>
      <c r="I44" s="6"/>
      <c r="J44" s="5">
        <f t="shared" si="4"/>
        <v>0</v>
      </c>
      <c r="K44" s="6"/>
      <c r="L44" s="6"/>
      <c r="M44" s="6"/>
      <c r="N44" s="6"/>
      <c r="O44" s="6"/>
      <c r="P44" s="5">
        <f t="shared" si="1"/>
        <v>0</v>
      </c>
      <c r="Q44" s="5">
        <f t="shared" si="2"/>
        <v>0</v>
      </c>
    </row>
    <row r="45" spans="1:17" ht="18" customHeight="1" x14ac:dyDescent="0.2">
      <c r="A45" s="1"/>
      <c r="B45" s="1"/>
      <c r="C45" s="11"/>
      <c r="D45" s="6"/>
      <c r="E45" s="6"/>
      <c r="F45" s="6"/>
      <c r="G45" s="6"/>
      <c r="H45" s="6"/>
      <c r="I45" s="6"/>
      <c r="J45" s="5">
        <f t="shared" si="4"/>
        <v>0</v>
      </c>
      <c r="K45" s="6"/>
      <c r="L45" s="6"/>
      <c r="M45" s="6"/>
      <c r="N45" s="6"/>
      <c r="O45" s="6"/>
      <c r="P45" s="5">
        <f t="shared" si="1"/>
        <v>0</v>
      </c>
      <c r="Q45" s="5">
        <f t="shared" si="2"/>
        <v>0</v>
      </c>
    </row>
    <row r="46" spans="1:17" ht="18" customHeight="1" x14ac:dyDescent="0.2">
      <c r="Q46" s="5">
        <f t="shared" si="2"/>
        <v>0</v>
      </c>
    </row>
    <row r="47" spans="1:17" ht="18" customHeight="1" x14ac:dyDescent="0.2">
      <c r="Q47" s="5">
        <f t="shared" si="2"/>
        <v>0</v>
      </c>
    </row>
    <row r="48" spans="1:17" ht="18" customHeight="1" x14ac:dyDescent="0.2">
      <c r="Q48" s="5">
        <f t="shared" si="2"/>
        <v>0</v>
      </c>
    </row>
    <row r="49" spans="17:17" ht="18" customHeight="1" x14ac:dyDescent="0.2">
      <c r="Q49" s="5">
        <f t="shared" si="2"/>
        <v>0</v>
      </c>
    </row>
    <row r="50" spans="17:17" ht="18" customHeight="1" x14ac:dyDescent="0.2">
      <c r="Q50" s="5">
        <f t="shared" si="2"/>
        <v>0</v>
      </c>
    </row>
    <row r="51" spans="17:17" ht="18" customHeight="1" x14ac:dyDescent="0.2">
      <c r="Q51" s="5">
        <f t="shared" si="2"/>
        <v>0</v>
      </c>
    </row>
    <row r="52" spans="17:17" ht="18" customHeight="1" x14ac:dyDescent="0.2">
      <c r="Q52" s="5">
        <f t="shared" si="2"/>
        <v>0</v>
      </c>
    </row>
    <row r="53" spans="17:17" ht="18" customHeight="1" x14ac:dyDescent="0.2">
      <c r="Q53" s="5">
        <f t="shared" si="2"/>
        <v>0</v>
      </c>
    </row>
    <row r="54" spans="17:17" ht="18" customHeight="1" x14ac:dyDescent="0.2">
      <c r="Q54" s="5">
        <f t="shared" si="2"/>
        <v>0</v>
      </c>
    </row>
    <row r="55" spans="17:17" ht="18" customHeight="1" x14ac:dyDescent="0.2">
      <c r="Q55" s="5">
        <f t="shared" si="2"/>
        <v>0</v>
      </c>
    </row>
    <row r="56" spans="17:17" ht="18" customHeight="1" x14ac:dyDescent="0.2">
      <c r="Q56" s="5">
        <f t="shared" si="2"/>
        <v>0</v>
      </c>
    </row>
    <row r="57" spans="17:17" ht="18" customHeight="1" x14ac:dyDescent="0.2">
      <c r="Q57" s="5">
        <f t="shared" si="2"/>
        <v>0</v>
      </c>
    </row>
    <row r="58" spans="17:17" ht="18" customHeight="1" x14ac:dyDescent="0.2">
      <c r="Q58" s="5">
        <f t="shared" si="2"/>
        <v>0</v>
      </c>
    </row>
    <row r="59" spans="17:17" ht="18" customHeight="1" x14ac:dyDescent="0.2">
      <c r="Q59" s="5">
        <f t="shared" si="2"/>
        <v>0</v>
      </c>
    </row>
    <row r="60" spans="17:17" ht="18" customHeight="1" x14ac:dyDescent="0.2">
      <c r="Q60" s="5">
        <f t="shared" si="2"/>
        <v>0</v>
      </c>
    </row>
    <row r="61" spans="17:17" ht="18" customHeight="1" x14ac:dyDescent="0.2">
      <c r="Q61" s="5">
        <f t="shared" si="2"/>
        <v>0</v>
      </c>
    </row>
    <row r="62" spans="17:17" ht="18" customHeight="1" x14ac:dyDescent="0.2">
      <c r="Q62" s="5">
        <f t="shared" si="2"/>
        <v>0</v>
      </c>
    </row>
    <row r="63" spans="17:17" ht="18" customHeight="1" x14ac:dyDescent="0.2"/>
    <row r="64" spans="17:17"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sheetData>
  <sheetProtection sheet="1" objects="1" scenarios="1"/>
  <mergeCells count="11">
    <mergeCell ref="C1:C3"/>
    <mergeCell ref="D1:D3"/>
    <mergeCell ref="E1:F1"/>
    <mergeCell ref="E2:F2"/>
    <mergeCell ref="G1:I1"/>
    <mergeCell ref="G2:I2"/>
    <mergeCell ref="Q1:Q2"/>
    <mergeCell ref="K1:L1"/>
    <mergeCell ref="M1:O1"/>
    <mergeCell ref="K2:L2"/>
    <mergeCell ref="M2:O2"/>
  </mergeCells>
  <conditionalFormatting sqref="C5:J45 Q4:Q62 C4:P4">
    <cfRule type="expression" dxfId="10" priority="4" stopIfTrue="1">
      <formula>$B4 &gt; "a"</formula>
    </cfRule>
  </conditionalFormatting>
  <conditionalFormatting sqref="K5:P45">
    <cfRule type="expression" dxfId="9" priority="1" stopIfTrue="1">
      <formula>$B5 &gt; "a"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64"/>
  <sheetViews>
    <sheetView tabSelected="1" workbookViewId="0">
      <pane xSplit="2" ySplit="3" topLeftCell="H4" activePane="bottomRight" state="frozen"/>
      <selection activeCell="C4" sqref="C4"/>
      <selection pane="topRight" activeCell="C4" sqref="C4"/>
      <selection pane="bottomLeft" activeCell="C4" sqref="C4"/>
      <selection pane="bottomRight" activeCell="L12" sqref="L12"/>
    </sheetView>
  </sheetViews>
  <sheetFormatPr defaultRowHeight="12.75" x14ac:dyDescent="0.2"/>
  <cols>
    <col min="1" max="1" width="9.140625" style="18"/>
    <col min="2" max="2" width="31.42578125" style="18" customWidth="1"/>
    <col min="3" max="3" width="15.7109375" style="19" customWidth="1"/>
    <col min="4" max="4" width="30.7109375" style="14" customWidth="1"/>
    <col min="5" max="9" width="19.5703125" style="14" customWidth="1"/>
    <col min="10" max="10" width="19.5703125" style="20" customWidth="1"/>
    <col min="11" max="15" width="19.5703125" style="4" customWidth="1"/>
    <col min="16" max="16" width="19.5703125" style="3" customWidth="1"/>
    <col min="17" max="17" width="37.7109375" style="20" customWidth="1"/>
    <col min="18" max="16384" width="9.140625" style="14"/>
  </cols>
  <sheetData>
    <row r="1" spans="1:17" s="28" customFormat="1" ht="105" customHeight="1" x14ac:dyDescent="0.2">
      <c r="A1" s="39"/>
      <c r="B1" s="40" t="s">
        <v>94</v>
      </c>
      <c r="C1" s="79" t="s">
        <v>21</v>
      </c>
      <c r="D1" s="79" t="s">
        <v>22</v>
      </c>
      <c r="E1" s="80" t="s">
        <v>68</v>
      </c>
      <c r="F1" s="80"/>
      <c r="G1" s="82" t="s">
        <v>69</v>
      </c>
      <c r="H1" s="82"/>
      <c r="I1" s="82"/>
      <c r="J1" s="50"/>
      <c r="K1" s="69" t="s">
        <v>68</v>
      </c>
      <c r="L1" s="69"/>
      <c r="M1" s="70" t="s">
        <v>69</v>
      </c>
      <c r="N1" s="70"/>
      <c r="O1" s="70"/>
      <c r="P1" s="55"/>
      <c r="Q1" s="78" t="s">
        <v>87</v>
      </c>
    </row>
    <row r="2" spans="1:17" s="28" customFormat="1" ht="36.950000000000003" customHeight="1" x14ac:dyDescent="0.25">
      <c r="A2" s="39"/>
      <c r="B2" s="41" t="s">
        <v>19</v>
      </c>
      <c r="C2" s="79"/>
      <c r="D2" s="79"/>
      <c r="E2" s="81" t="s">
        <v>23</v>
      </c>
      <c r="F2" s="81"/>
      <c r="G2" s="83" t="s">
        <v>23</v>
      </c>
      <c r="H2" s="83"/>
      <c r="I2" s="83"/>
      <c r="J2" s="51" t="s">
        <v>29</v>
      </c>
      <c r="K2" s="71" t="s">
        <v>84</v>
      </c>
      <c r="L2" s="71"/>
      <c r="M2" s="72" t="s">
        <v>85</v>
      </c>
      <c r="N2" s="72"/>
      <c r="O2" s="72"/>
      <c r="P2" s="56" t="s">
        <v>86</v>
      </c>
      <c r="Q2" s="78"/>
    </row>
    <row r="3" spans="1:17" s="34" customFormat="1" ht="89.1" customHeight="1" x14ac:dyDescent="0.2">
      <c r="A3" s="42" t="s">
        <v>18</v>
      </c>
      <c r="B3" s="42" t="s">
        <v>20</v>
      </c>
      <c r="C3" s="79"/>
      <c r="D3" s="79"/>
      <c r="E3" s="44" t="s">
        <v>24</v>
      </c>
      <c r="F3" s="44" t="s">
        <v>25</v>
      </c>
      <c r="G3" s="46" t="s">
        <v>26</v>
      </c>
      <c r="H3" s="46" t="s">
        <v>27</v>
      </c>
      <c r="I3" s="46" t="s">
        <v>28</v>
      </c>
      <c r="J3" s="52"/>
      <c r="K3" s="53" t="s">
        <v>24</v>
      </c>
      <c r="L3" s="53" t="s">
        <v>25</v>
      </c>
      <c r="M3" s="54" t="s">
        <v>26</v>
      </c>
      <c r="N3" s="54" t="s">
        <v>27</v>
      </c>
      <c r="O3" s="54" t="s">
        <v>28</v>
      </c>
      <c r="P3" s="57"/>
      <c r="Q3" s="33" t="s">
        <v>101</v>
      </c>
    </row>
    <row r="4" spans="1:17" ht="18" customHeight="1" x14ac:dyDescent="0.2">
      <c r="A4" s="7" t="s">
        <v>3</v>
      </c>
      <c r="B4" s="7" t="s">
        <v>4</v>
      </c>
      <c r="C4" s="22" t="s">
        <v>46</v>
      </c>
      <c r="D4" s="22" t="s">
        <v>74</v>
      </c>
      <c r="E4" s="22">
        <v>2216550</v>
      </c>
      <c r="F4" s="22">
        <v>421100</v>
      </c>
      <c r="G4" s="22">
        <v>0</v>
      </c>
      <c r="H4" s="22">
        <v>196775</v>
      </c>
      <c r="I4" s="22">
        <v>0</v>
      </c>
      <c r="J4" s="26">
        <f>SUM(E4:I4)</f>
        <v>2834425</v>
      </c>
      <c r="K4" s="22">
        <f>'[5]PP Values - SD, ISD, CC'!$K$6+'[7]PP Values - SD, ISD, CC'!$K$5</f>
        <v>2097000</v>
      </c>
      <c r="L4" s="22">
        <f>'[5]PP Values - SD, ISD, CC'!$L$6+'[7]PP Values - SD, ISD, CC'!$L$5</f>
        <v>560100</v>
      </c>
      <c r="M4" s="22"/>
      <c r="N4" s="22">
        <f>'[5]PP Values - SD, ISD, CC'!$N$6+'[7]PP Values - SD, ISD, CC'!$N$5</f>
        <v>182000</v>
      </c>
      <c r="O4" s="22"/>
      <c r="P4" s="26">
        <f>SUM(K4:O4)</f>
        <v>2839100</v>
      </c>
      <c r="Q4" s="5">
        <f>J4-P4</f>
        <v>-4675</v>
      </c>
    </row>
    <row r="5" spans="1:17" ht="18" customHeight="1" x14ac:dyDescent="0.2">
      <c r="A5" s="1" t="s">
        <v>5</v>
      </c>
      <c r="B5" s="7" t="s">
        <v>6</v>
      </c>
      <c r="C5" s="22" t="s">
        <v>46</v>
      </c>
      <c r="D5" s="22" t="s">
        <v>74</v>
      </c>
      <c r="E5" s="22">
        <v>1160400</v>
      </c>
      <c r="F5" s="22">
        <v>85400</v>
      </c>
      <c r="G5" s="22">
        <v>0</v>
      </c>
      <c r="H5" s="22">
        <v>0</v>
      </c>
      <c r="I5" s="22">
        <v>0</v>
      </c>
      <c r="J5" s="26">
        <f t="shared" ref="J5:J22" si="0">SUM(E5:I5)</f>
        <v>1245800</v>
      </c>
      <c r="K5" s="22">
        <f>'[5]PP Values - SD, ISD, CC'!$K$8</f>
        <v>1113100</v>
      </c>
      <c r="L5" s="22">
        <v>0</v>
      </c>
      <c r="M5" s="22"/>
      <c r="N5" s="22">
        <f>'[5]PP Values - SD, ISD, CC'!$N$8</f>
        <v>0</v>
      </c>
      <c r="O5" s="22"/>
      <c r="P5" s="26">
        <f t="shared" ref="P5:P42" si="1">SUM(K5:O5)</f>
        <v>1113100</v>
      </c>
      <c r="Q5" s="5">
        <f t="shared" ref="Q5:Q62" si="2">J5-P5</f>
        <v>132700</v>
      </c>
    </row>
    <row r="6" spans="1:17" ht="18" customHeight="1" x14ac:dyDescent="0.2">
      <c r="A6" s="1" t="s">
        <v>7</v>
      </c>
      <c r="B6" s="7" t="s">
        <v>8</v>
      </c>
      <c r="C6" s="22" t="s">
        <v>46</v>
      </c>
      <c r="D6" s="58" t="s">
        <v>74</v>
      </c>
      <c r="E6" s="22">
        <v>3062300</v>
      </c>
      <c r="F6" s="22">
        <v>2005900</v>
      </c>
      <c r="G6" s="22">
        <v>0</v>
      </c>
      <c r="H6" s="22">
        <v>66300</v>
      </c>
      <c r="I6" s="22">
        <v>0</v>
      </c>
      <c r="J6" s="26">
        <f t="shared" si="0"/>
        <v>5134500</v>
      </c>
      <c r="K6" s="22">
        <f>'[5]PP Values - SD, ISD, CC'!$K$9</f>
        <v>3081400</v>
      </c>
      <c r="L6" s="22">
        <f>'[5]PP Values - SD, ISD, CC'!$L$9</f>
        <v>1195500</v>
      </c>
      <c r="M6" s="22"/>
      <c r="N6" s="22">
        <f>'[5]PP Values - SD, ISD, CC'!$N$9</f>
        <v>41200</v>
      </c>
      <c r="O6" s="22"/>
      <c r="P6" s="26">
        <f t="shared" si="1"/>
        <v>4318100</v>
      </c>
      <c r="Q6" s="5">
        <f t="shared" si="2"/>
        <v>816400</v>
      </c>
    </row>
    <row r="7" spans="1:17" ht="18" customHeight="1" x14ac:dyDescent="0.2">
      <c r="A7" s="1" t="s">
        <v>9</v>
      </c>
      <c r="B7" s="7" t="s">
        <v>10</v>
      </c>
      <c r="C7" s="22" t="s">
        <v>46</v>
      </c>
      <c r="D7" s="22" t="s">
        <v>74</v>
      </c>
      <c r="E7" s="22">
        <v>1471400</v>
      </c>
      <c r="F7" s="22">
        <v>764300</v>
      </c>
      <c r="G7" s="22">
        <v>0</v>
      </c>
      <c r="H7" s="22">
        <v>30750</v>
      </c>
      <c r="I7" s="22">
        <v>0</v>
      </c>
      <c r="J7" s="26">
        <f t="shared" si="0"/>
        <v>2266450</v>
      </c>
      <c r="K7" s="22">
        <f>'[5]PP Values - SD, ISD, CC'!$K$11+'[7]PP Values - SD, ISD, CC'!$K$11</f>
        <v>1031100</v>
      </c>
      <c r="L7" s="22">
        <f>'[5]PP Values - SD, ISD, CC'!$L$11+'[7]PP Values - SD, ISD, CC'!$L$11</f>
        <v>562400</v>
      </c>
      <c r="M7" s="22"/>
      <c r="N7" s="22">
        <f>'[5]PP Values - SD, ISD, CC'!$N$11+'[7]PP Values - SD, ISD, CC'!$N$11</f>
        <v>26200</v>
      </c>
      <c r="O7" s="22"/>
      <c r="P7" s="26">
        <f t="shared" si="1"/>
        <v>1619700</v>
      </c>
      <c r="Q7" s="5">
        <f t="shared" si="2"/>
        <v>646750</v>
      </c>
    </row>
    <row r="8" spans="1:17" ht="18" customHeight="1" x14ac:dyDescent="0.2">
      <c r="A8" s="1" t="s">
        <v>11</v>
      </c>
      <c r="B8" s="7" t="s">
        <v>12</v>
      </c>
      <c r="C8" s="22" t="s">
        <v>46</v>
      </c>
      <c r="D8" s="22" t="s">
        <v>74</v>
      </c>
      <c r="E8" s="22">
        <v>1928900</v>
      </c>
      <c r="F8" s="22">
        <v>11050700</v>
      </c>
      <c r="G8" s="22">
        <v>0</v>
      </c>
      <c r="H8" s="22">
        <v>280600</v>
      </c>
      <c r="I8" s="22">
        <v>0</v>
      </c>
      <c r="J8" s="26">
        <f t="shared" si="0"/>
        <v>13260200</v>
      </c>
      <c r="K8" s="22">
        <f>'[5]PP Values - SD, ISD, CC'!$K$14</f>
        <v>1149800</v>
      </c>
      <c r="L8" s="22">
        <f>'[5]PP Values - SD, ISD, CC'!$L$14</f>
        <v>10004000</v>
      </c>
      <c r="M8" s="22"/>
      <c r="N8" s="22">
        <f>'[5]PP Values - SD, ISD, CC'!$N$14</f>
        <v>251850</v>
      </c>
      <c r="O8" s="22"/>
      <c r="P8" s="26">
        <f t="shared" si="1"/>
        <v>11405650</v>
      </c>
      <c r="Q8" s="5">
        <f t="shared" si="2"/>
        <v>1854550</v>
      </c>
    </row>
    <row r="9" spans="1:17" ht="18" customHeight="1" x14ac:dyDescent="0.2">
      <c r="A9" s="1" t="s">
        <v>13</v>
      </c>
      <c r="B9" s="7" t="s">
        <v>14</v>
      </c>
      <c r="C9" s="22" t="s">
        <v>46</v>
      </c>
      <c r="D9" s="22" t="s">
        <v>74</v>
      </c>
      <c r="E9" s="22">
        <v>3901869</v>
      </c>
      <c r="F9" s="22">
        <v>14595000</v>
      </c>
      <c r="G9" s="22">
        <v>0</v>
      </c>
      <c r="H9" s="22">
        <v>1866250</v>
      </c>
      <c r="I9" s="22">
        <v>0</v>
      </c>
      <c r="J9" s="26">
        <f t="shared" si="0"/>
        <v>20363119</v>
      </c>
      <c r="K9" s="22">
        <f>'[5]PP Values - SD, ISD, CC'!$K$16+'[8]Table 1'!$E$73</f>
        <v>3047700</v>
      </c>
      <c r="L9" s="22">
        <f>'[5]PP Values - SD, ISD, CC'!$L$16+'[8]Table 1'!$E$67-322700</f>
        <v>6908000</v>
      </c>
      <c r="M9" s="22"/>
      <c r="N9" s="22">
        <f>'[5]PP Values - SD, ISD, CC'!$N$16</f>
        <v>1235000</v>
      </c>
      <c r="O9" s="22"/>
      <c r="P9" s="26">
        <f t="shared" si="1"/>
        <v>11190700</v>
      </c>
      <c r="Q9" s="5">
        <f t="shared" si="2"/>
        <v>9172419</v>
      </c>
    </row>
    <row r="10" spans="1:17" ht="18" customHeight="1" x14ac:dyDescent="0.2">
      <c r="A10" s="1" t="s">
        <v>15</v>
      </c>
      <c r="B10" s="7" t="s">
        <v>16</v>
      </c>
      <c r="C10" s="22" t="s">
        <v>46</v>
      </c>
      <c r="D10" s="22" t="s">
        <v>74</v>
      </c>
      <c r="E10" s="22">
        <v>12851500</v>
      </c>
      <c r="F10" s="22">
        <v>12516400</v>
      </c>
      <c r="G10" s="22">
        <v>0</v>
      </c>
      <c r="H10" s="22">
        <v>2315900</v>
      </c>
      <c r="I10" s="22">
        <v>0</v>
      </c>
      <c r="J10" s="26">
        <f t="shared" si="0"/>
        <v>27683800</v>
      </c>
      <c r="K10" s="22">
        <f>'[5]PP Values - SD, ISD, CC'!$K$19+'[7]PP Values - SD, ISD, CC'!$K$20</f>
        <v>13270500</v>
      </c>
      <c r="L10" s="22">
        <f>'[6]PP Values - SD, ISD, CC'!$L$19</f>
        <v>2992200</v>
      </c>
      <c r="M10" s="22"/>
      <c r="N10" s="22">
        <f>'[6]PP Values - SD, ISD, CC'!$N$19</f>
        <v>1506700</v>
      </c>
      <c r="O10" s="22"/>
      <c r="P10" s="26">
        <f t="shared" si="1"/>
        <v>17769400</v>
      </c>
      <c r="Q10" s="5">
        <f t="shared" si="2"/>
        <v>9914400</v>
      </c>
    </row>
    <row r="11" spans="1:17" ht="18" customHeight="1" x14ac:dyDescent="0.2">
      <c r="A11" s="1" t="s">
        <v>2</v>
      </c>
      <c r="B11" s="8" t="s">
        <v>17</v>
      </c>
      <c r="C11" s="22" t="s">
        <v>46</v>
      </c>
      <c r="D11" s="22" t="s">
        <v>74</v>
      </c>
      <c r="E11" s="22">
        <v>43121566</v>
      </c>
      <c r="F11" s="22">
        <v>60271800</v>
      </c>
      <c r="G11" s="22">
        <v>0</v>
      </c>
      <c r="H11" s="22">
        <v>15131025</v>
      </c>
      <c r="I11" s="22">
        <v>0</v>
      </c>
      <c r="J11" s="26">
        <f t="shared" si="0"/>
        <v>118524391</v>
      </c>
      <c r="K11" s="22">
        <f>'[5]PP Values - SD, ISD, CC'!$K$24+'[7]PP Values - SD, ISD, CC'!$K$28+'[8]Table 1'!$E$73</f>
        <v>41193600</v>
      </c>
      <c r="L11" s="22">
        <f>'[5]PP Values - SD, ISD, CC'!$L$24+'[7]PP Values - SD, ISD, CC'!$L$28+'[8]Table 1'!$E$74-454700-322700</f>
        <v>30990000</v>
      </c>
      <c r="M11" s="22">
        <f t="shared" ref="M11" si="3">SUM(M4:M10)</f>
        <v>0</v>
      </c>
      <c r="N11" s="22">
        <f>'[5]PP Values - SD, ISD, CC'!$N$24+'[7]PP Values - SD, ISD, CC'!$N$28-122450</f>
        <v>10280800</v>
      </c>
      <c r="O11" s="22"/>
      <c r="P11" s="26">
        <f t="shared" si="1"/>
        <v>82464400</v>
      </c>
      <c r="Q11" s="5">
        <f t="shared" si="2"/>
        <v>36059991</v>
      </c>
    </row>
    <row r="12" spans="1:17" ht="18" customHeight="1" x14ac:dyDescent="0.2">
      <c r="A12" s="1"/>
      <c r="B12" s="9"/>
      <c r="C12" s="11"/>
      <c r="D12" s="6"/>
      <c r="E12" s="6"/>
      <c r="F12" s="6"/>
      <c r="G12" s="6"/>
      <c r="H12" s="6"/>
      <c r="I12" s="6"/>
      <c r="J12" s="26">
        <f t="shared" si="0"/>
        <v>0</v>
      </c>
      <c r="K12" s="6"/>
      <c r="L12" s="6"/>
      <c r="M12" s="6"/>
      <c r="N12" s="6"/>
      <c r="O12" s="6"/>
      <c r="P12" s="26">
        <f t="shared" si="1"/>
        <v>0</v>
      </c>
      <c r="Q12" s="5">
        <f t="shared" si="2"/>
        <v>0</v>
      </c>
    </row>
    <row r="13" spans="1:17" ht="18" customHeight="1" x14ac:dyDescent="0.2">
      <c r="A13" s="1"/>
      <c r="B13" s="9"/>
      <c r="C13" s="11"/>
      <c r="D13" s="6"/>
      <c r="E13" s="6"/>
      <c r="F13" s="6"/>
      <c r="G13" s="6"/>
      <c r="H13" s="6"/>
      <c r="I13" s="6"/>
      <c r="J13" s="26">
        <f t="shared" si="0"/>
        <v>0</v>
      </c>
      <c r="K13" s="6"/>
      <c r="L13" s="6"/>
      <c r="M13" s="6"/>
      <c r="N13" s="6"/>
      <c r="O13" s="6"/>
      <c r="P13" s="26">
        <f t="shared" si="1"/>
        <v>0</v>
      </c>
      <c r="Q13" s="5">
        <f t="shared" si="2"/>
        <v>0</v>
      </c>
    </row>
    <row r="14" spans="1:17" ht="18" customHeight="1" x14ac:dyDescent="0.2">
      <c r="A14" s="1"/>
      <c r="B14" s="9"/>
      <c r="C14" s="11"/>
      <c r="D14" s="6"/>
      <c r="E14" s="6"/>
      <c r="F14" s="6"/>
      <c r="G14" s="6"/>
      <c r="H14" s="6"/>
      <c r="I14" s="6"/>
      <c r="J14" s="26">
        <f t="shared" si="0"/>
        <v>0</v>
      </c>
      <c r="K14" s="6"/>
      <c r="L14" s="6"/>
      <c r="M14" s="6"/>
      <c r="N14" s="6"/>
      <c r="O14" s="6"/>
      <c r="P14" s="26">
        <f t="shared" si="1"/>
        <v>0</v>
      </c>
      <c r="Q14" s="5">
        <f t="shared" si="2"/>
        <v>0</v>
      </c>
    </row>
    <row r="15" spans="1:17" ht="18" customHeight="1" x14ac:dyDescent="0.2">
      <c r="A15" s="1"/>
      <c r="B15" s="9"/>
      <c r="C15" s="11"/>
      <c r="D15" s="6"/>
      <c r="E15" s="6"/>
      <c r="F15" s="6"/>
      <c r="G15" s="6"/>
      <c r="H15" s="6"/>
      <c r="I15" s="6"/>
      <c r="J15" s="26">
        <f t="shared" si="0"/>
        <v>0</v>
      </c>
      <c r="K15" s="6"/>
      <c r="L15" s="6"/>
      <c r="M15" s="6"/>
      <c r="N15" s="6"/>
      <c r="O15" s="6"/>
      <c r="P15" s="26">
        <f t="shared" si="1"/>
        <v>0</v>
      </c>
      <c r="Q15" s="5">
        <f t="shared" si="2"/>
        <v>0</v>
      </c>
    </row>
    <row r="16" spans="1:17" ht="18" customHeight="1" x14ac:dyDescent="0.2">
      <c r="A16" s="2"/>
      <c r="B16" s="10"/>
      <c r="C16" s="12"/>
      <c r="J16" s="26">
        <f t="shared" si="0"/>
        <v>0</v>
      </c>
      <c r="K16" s="14"/>
      <c r="L16" s="14"/>
      <c r="M16" s="14"/>
      <c r="N16" s="14"/>
      <c r="O16" s="14"/>
      <c r="P16" s="26">
        <f t="shared" si="1"/>
        <v>0</v>
      </c>
      <c r="Q16" s="5">
        <f t="shared" si="2"/>
        <v>0</v>
      </c>
    </row>
    <row r="17" spans="1:17" ht="18" customHeight="1" x14ac:dyDescent="0.2">
      <c r="A17" s="2"/>
      <c r="B17" s="10"/>
      <c r="C17" s="12"/>
      <c r="J17" s="26">
        <f t="shared" si="0"/>
        <v>0</v>
      </c>
      <c r="K17" s="14"/>
      <c r="L17" s="14"/>
      <c r="M17" s="14"/>
      <c r="N17" s="14"/>
      <c r="O17" s="14"/>
      <c r="P17" s="26">
        <f t="shared" si="1"/>
        <v>0</v>
      </c>
      <c r="Q17" s="5">
        <f t="shared" si="2"/>
        <v>0</v>
      </c>
    </row>
    <row r="18" spans="1:17" ht="18" customHeight="1" x14ac:dyDescent="0.2">
      <c r="A18" s="2"/>
      <c r="B18" s="10"/>
      <c r="C18" s="12"/>
      <c r="J18" s="26">
        <f>SUM(E18:I18)</f>
        <v>0</v>
      </c>
      <c r="K18" s="14"/>
      <c r="L18" s="14"/>
      <c r="M18" s="14"/>
      <c r="N18" s="14"/>
      <c r="O18" s="14"/>
      <c r="P18" s="26">
        <f t="shared" si="1"/>
        <v>0</v>
      </c>
      <c r="Q18" s="5">
        <f t="shared" si="2"/>
        <v>0</v>
      </c>
    </row>
    <row r="19" spans="1:17" ht="18" customHeight="1" x14ac:dyDescent="0.2">
      <c r="A19" s="2"/>
      <c r="B19" s="10"/>
      <c r="C19" s="12"/>
      <c r="J19" s="26">
        <f t="shared" si="0"/>
        <v>0</v>
      </c>
      <c r="K19" s="14"/>
      <c r="L19" s="14"/>
      <c r="M19" s="14"/>
      <c r="N19" s="14"/>
      <c r="O19" s="14"/>
      <c r="P19" s="26">
        <f t="shared" si="1"/>
        <v>0</v>
      </c>
      <c r="Q19" s="5">
        <f t="shared" si="2"/>
        <v>0</v>
      </c>
    </row>
    <row r="20" spans="1:17" ht="18" customHeight="1" x14ac:dyDescent="0.2">
      <c r="A20" s="2"/>
      <c r="B20" s="10"/>
      <c r="C20" s="12"/>
      <c r="J20" s="26">
        <f t="shared" si="0"/>
        <v>0</v>
      </c>
      <c r="K20" s="14"/>
      <c r="L20" s="14"/>
      <c r="M20" s="14"/>
      <c r="N20" s="14"/>
      <c r="O20" s="14"/>
      <c r="P20" s="26">
        <f t="shared" si="1"/>
        <v>0</v>
      </c>
      <c r="Q20" s="5">
        <f t="shared" si="2"/>
        <v>0</v>
      </c>
    </row>
    <row r="21" spans="1:17" ht="18" customHeight="1" x14ac:dyDescent="0.2">
      <c r="J21" s="26">
        <f t="shared" si="0"/>
        <v>0</v>
      </c>
      <c r="K21" s="14"/>
      <c r="L21" s="14"/>
      <c r="M21" s="14"/>
      <c r="N21" s="14"/>
      <c r="O21" s="14"/>
      <c r="P21" s="26">
        <f t="shared" si="1"/>
        <v>0</v>
      </c>
      <c r="Q21" s="5">
        <f t="shared" si="2"/>
        <v>0</v>
      </c>
    </row>
    <row r="22" spans="1:17" ht="18" customHeight="1" x14ac:dyDescent="0.2">
      <c r="J22" s="26">
        <f t="shared" si="0"/>
        <v>0</v>
      </c>
      <c r="K22" s="14"/>
      <c r="L22" s="14"/>
      <c r="M22" s="14"/>
      <c r="N22" s="14"/>
      <c r="O22" s="14"/>
      <c r="P22" s="26">
        <f t="shared" si="1"/>
        <v>0</v>
      </c>
      <c r="Q22" s="5">
        <f t="shared" si="2"/>
        <v>0</v>
      </c>
    </row>
    <row r="23" spans="1:17" ht="18" customHeight="1" x14ac:dyDescent="0.2">
      <c r="J23" s="26">
        <f t="shared" ref="J23:J52" si="4">SUM(E23:I23)</f>
        <v>0</v>
      </c>
      <c r="K23" s="14"/>
      <c r="L23" s="14"/>
      <c r="M23" s="14"/>
      <c r="N23" s="14"/>
      <c r="O23" s="14"/>
      <c r="P23" s="26">
        <f t="shared" si="1"/>
        <v>0</v>
      </c>
      <c r="Q23" s="5">
        <f t="shared" si="2"/>
        <v>0</v>
      </c>
    </row>
    <row r="24" spans="1:17" ht="18" customHeight="1" x14ac:dyDescent="0.2">
      <c r="J24" s="26">
        <f t="shared" si="4"/>
        <v>0</v>
      </c>
      <c r="K24" s="14"/>
      <c r="L24" s="14"/>
      <c r="M24" s="14"/>
      <c r="N24" s="14"/>
      <c r="O24" s="14"/>
      <c r="P24" s="26">
        <f t="shared" si="1"/>
        <v>0</v>
      </c>
      <c r="Q24" s="5">
        <f t="shared" si="2"/>
        <v>0</v>
      </c>
    </row>
    <row r="25" spans="1:17" ht="18" customHeight="1" x14ac:dyDescent="0.2">
      <c r="J25" s="26">
        <f t="shared" si="4"/>
        <v>0</v>
      </c>
      <c r="K25" s="14"/>
      <c r="L25" s="14"/>
      <c r="M25" s="14"/>
      <c r="N25" s="14"/>
      <c r="O25" s="14"/>
      <c r="P25" s="26">
        <f t="shared" si="1"/>
        <v>0</v>
      </c>
      <c r="Q25" s="5">
        <f t="shared" si="2"/>
        <v>0</v>
      </c>
    </row>
    <row r="26" spans="1:17" ht="18" customHeight="1" x14ac:dyDescent="0.2">
      <c r="J26" s="26">
        <f t="shared" si="4"/>
        <v>0</v>
      </c>
      <c r="K26" s="14"/>
      <c r="L26" s="14"/>
      <c r="M26" s="14"/>
      <c r="N26" s="14"/>
      <c r="O26" s="14"/>
      <c r="P26" s="26">
        <f t="shared" si="1"/>
        <v>0</v>
      </c>
      <c r="Q26" s="5">
        <f t="shared" si="2"/>
        <v>0</v>
      </c>
    </row>
    <row r="27" spans="1:17" ht="18" customHeight="1" x14ac:dyDescent="0.2">
      <c r="J27" s="26">
        <f t="shared" si="4"/>
        <v>0</v>
      </c>
      <c r="K27" s="14"/>
      <c r="L27" s="14"/>
      <c r="M27" s="14"/>
      <c r="N27" s="14"/>
      <c r="O27" s="14"/>
      <c r="P27" s="26">
        <f t="shared" si="1"/>
        <v>0</v>
      </c>
      <c r="Q27" s="5">
        <f t="shared" si="2"/>
        <v>0</v>
      </c>
    </row>
    <row r="28" spans="1:17" ht="18" customHeight="1" x14ac:dyDescent="0.2">
      <c r="J28" s="26">
        <f t="shared" si="4"/>
        <v>0</v>
      </c>
      <c r="K28" s="14"/>
      <c r="L28" s="14"/>
      <c r="M28" s="14"/>
      <c r="N28" s="14"/>
      <c r="O28" s="14"/>
      <c r="P28" s="26">
        <f t="shared" si="1"/>
        <v>0</v>
      </c>
      <c r="Q28" s="5">
        <f t="shared" si="2"/>
        <v>0</v>
      </c>
    </row>
    <row r="29" spans="1:17" ht="18" customHeight="1" x14ac:dyDescent="0.2">
      <c r="J29" s="26">
        <f t="shared" si="4"/>
        <v>0</v>
      </c>
      <c r="K29" s="14"/>
      <c r="L29" s="14"/>
      <c r="M29" s="14"/>
      <c r="N29" s="14"/>
      <c r="O29" s="14"/>
      <c r="P29" s="26">
        <f t="shared" si="1"/>
        <v>0</v>
      </c>
      <c r="Q29" s="5">
        <f t="shared" si="2"/>
        <v>0</v>
      </c>
    </row>
    <row r="30" spans="1:17" ht="18" customHeight="1" x14ac:dyDescent="0.2">
      <c r="J30" s="26">
        <f t="shared" si="4"/>
        <v>0</v>
      </c>
      <c r="K30" s="14"/>
      <c r="L30" s="14"/>
      <c r="M30" s="14"/>
      <c r="N30" s="14"/>
      <c r="O30" s="14"/>
      <c r="P30" s="26">
        <f t="shared" si="1"/>
        <v>0</v>
      </c>
      <c r="Q30" s="5">
        <f t="shared" si="2"/>
        <v>0</v>
      </c>
    </row>
    <row r="31" spans="1:17" ht="18" customHeight="1" x14ac:dyDescent="0.2">
      <c r="J31" s="26">
        <f t="shared" si="4"/>
        <v>0</v>
      </c>
      <c r="K31" s="14"/>
      <c r="L31" s="14"/>
      <c r="M31" s="14"/>
      <c r="N31" s="14"/>
      <c r="O31" s="14"/>
      <c r="P31" s="26">
        <f t="shared" si="1"/>
        <v>0</v>
      </c>
      <c r="Q31" s="5">
        <f t="shared" si="2"/>
        <v>0</v>
      </c>
    </row>
    <row r="32" spans="1:17" ht="18" customHeight="1" x14ac:dyDescent="0.2">
      <c r="J32" s="26">
        <f t="shared" si="4"/>
        <v>0</v>
      </c>
      <c r="K32" s="14"/>
      <c r="L32" s="14"/>
      <c r="M32" s="14"/>
      <c r="N32" s="14"/>
      <c r="O32" s="14"/>
      <c r="P32" s="26">
        <f t="shared" si="1"/>
        <v>0</v>
      </c>
      <c r="Q32" s="5">
        <f t="shared" si="2"/>
        <v>0</v>
      </c>
    </row>
    <row r="33" spans="10:17" ht="18" customHeight="1" x14ac:dyDescent="0.2">
      <c r="J33" s="26">
        <f t="shared" si="4"/>
        <v>0</v>
      </c>
      <c r="K33" s="14"/>
      <c r="L33" s="14"/>
      <c r="M33" s="14"/>
      <c r="N33" s="14"/>
      <c r="O33" s="14"/>
      <c r="P33" s="26">
        <f t="shared" si="1"/>
        <v>0</v>
      </c>
      <c r="Q33" s="5">
        <f t="shared" si="2"/>
        <v>0</v>
      </c>
    </row>
    <row r="34" spans="10:17" ht="18" customHeight="1" x14ac:dyDescent="0.2">
      <c r="J34" s="26">
        <f t="shared" si="4"/>
        <v>0</v>
      </c>
      <c r="K34" s="14"/>
      <c r="L34" s="14"/>
      <c r="M34" s="14"/>
      <c r="N34" s="14"/>
      <c r="O34" s="14"/>
      <c r="P34" s="26">
        <f t="shared" si="1"/>
        <v>0</v>
      </c>
      <c r="Q34" s="5">
        <f t="shared" si="2"/>
        <v>0</v>
      </c>
    </row>
    <row r="35" spans="10:17" ht="18" customHeight="1" x14ac:dyDescent="0.2">
      <c r="J35" s="26">
        <f t="shared" si="4"/>
        <v>0</v>
      </c>
      <c r="K35" s="14"/>
      <c r="L35" s="14"/>
      <c r="M35" s="14"/>
      <c r="N35" s="14"/>
      <c r="O35" s="14"/>
      <c r="P35" s="26">
        <f t="shared" si="1"/>
        <v>0</v>
      </c>
      <c r="Q35" s="5">
        <f t="shared" si="2"/>
        <v>0</v>
      </c>
    </row>
    <row r="36" spans="10:17" ht="18" customHeight="1" x14ac:dyDescent="0.2">
      <c r="J36" s="26">
        <f t="shared" si="4"/>
        <v>0</v>
      </c>
      <c r="K36" s="14"/>
      <c r="L36" s="14"/>
      <c r="M36" s="14"/>
      <c r="N36" s="14"/>
      <c r="O36" s="14"/>
      <c r="P36" s="26">
        <f t="shared" si="1"/>
        <v>0</v>
      </c>
      <c r="Q36" s="5">
        <f t="shared" si="2"/>
        <v>0</v>
      </c>
    </row>
    <row r="37" spans="10:17" ht="18" customHeight="1" x14ac:dyDescent="0.2">
      <c r="J37" s="26">
        <f t="shared" si="4"/>
        <v>0</v>
      </c>
      <c r="K37" s="14"/>
      <c r="L37" s="14"/>
      <c r="M37" s="14"/>
      <c r="N37" s="14"/>
      <c r="O37" s="14"/>
      <c r="P37" s="26">
        <f t="shared" si="1"/>
        <v>0</v>
      </c>
      <c r="Q37" s="5">
        <f t="shared" si="2"/>
        <v>0</v>
      </c>
    </row>
    <row r="38" spans="10:17" ht="18" customHeight="1" x14ac:dyDescent="0.2">
      <c r="J38" s="26">
        <f t="shared" si="4"/>
        <v>0</v>
      </c>
      <c r="K38" s="14"/>
      <c r="L38" s="14"/>
      <c r="M38" s="14"/>
      <c r="N38" s="14"/>
      <c r="O38" s="14"/>
      <c r="P38" s="26">
        <f t="shared" si="1"/>
        <v>0</v>
      </c>
      <c r="Q38" s="5">
        <f t="shared" si="2"/>
        <v>0</v>
      </c>
    </row>
    <row r="39" spans="10:17" ht="18" customHeight="1" x14ac:dyDescent="0.2">
      <c r="J39" s="26">
        <f t="shared" si="4"/>
        <v>0</v>
      </c>
      <c r="K39" s="14"/>
      <c r="L39" s="14"/>
      <c r="M39" s="14"/>
      <c r="N39" s="14"/>
      <c r="O39" s="14"/>
      <c r="P39" s="26">
        <f t="shared" si="1"/>
        <v>0</v>
      </c>
      <c r="Q39" s="5">
        <f t="shared" si="2"/>
        <v>0</v>
      </c>
    </row>
    <row r="40" spans="10:17" ht="18" customHeight="1" x14ac:dyDescent="0.2">
      <c r="J40" s="26">
        <f t="shared" si="4"/>
        <v>0</v>
      </c>
      <c r="K40" s="14"/>
      <c r="L40" s="14"/>
      <c r="M40" s="14"/>
      <c r="N40" s="14"/>
      <c r="O40" s="14"/>
      <c r="P40" s="26">
        <f t="shared" si="1"/>
        <v>0</v>
      </c>
      <c r="Q40" s="5">
        <f t="shared" si="2"/>
        <v>0</v>
      </c>
    </row>
    <row r="41" spans="10:17" ht="18" customHeight="1" x14ac:dyDescent="0.2">
      <c r="J41" s="26">
        <f t="shared" si="4"/>
        <v>0</v>
      </c>
      <c r="K41" s="14"/>
      <c r="L41" s="14"/>
      <c r="M41" s="14"/>
      <c r="N41" s="14"/>
      <c r="O41" s="14"/>
      <c r="P41" s="26">
        <f t="shared" si="1"/>
        <v>0</v>
      </c>
      <c r="Q41" s="5">
        <f t="shared" si="2"/>
        <v>0</v>
      </c>
    </row>
    <row r="42" spans="10:17" x14ac:dyDescent="0.2">
      <c r="J42" s="26">
        <f t="shared" si="4"/>
        <v>0</v>
      </c>
      <c r="K42" s="14"/>
      <c r="L42" s="14"/>
      <c r="M42" s="14"/>
      <c r="N42" s="14"/>
      <c r="O42" s="14"/>
      <c r="P42" s="26">
        <f t="shared" si="1"/>
        <v>0</v>
      </c>
      <c r="Q42" s="5">
        <f t="shared" si="2"/>
        <v>0</v>
      </c>
    </row>
    <row r="43" spans="10:17" x14ac:dyDescent="0.2">
      <c r="J43" s="26">
        <f t="shared" si="4"/>
        <v>0</v>
      </c>
      <c r="K43" s="14"/>
      <c r="L43" s="14"/>
      <c r="M43" s="14"/>
      <c r="N43" s="14"/>
      <c r="O43" s="14"/>
      <c r="P43" s="26"/>
      <c r="Q43" s="5">
        <f t="shared" si="2"/>
        <v>0</v>
      </c>
    </row>
    <row r="44" spans="10:17" x14ac:dyDescent="0.2">
      <c r="J44" s="26">
        <f t="shared" si="4"/>
        <v>0</v>
      </c>
      <c r="K44" s="14"/>
      <c r="L44" s="14"/>
      <c r="M44" s="14"/>
      <c r="N44" s="14"/>
      <c r="O44" s="14"/>
      <c r="P44" s="26"/>
      <c r="Q44" s="5">
        <f t="shared" si="2"/>
        <v>0</v>
      </c>
    </row>
    <row r="45" spans="10:17" x14ac:dyDescent="0.2">
      <c r="J45" s="26">
        <f t="shared" si="4"/>
        <v>0</v>
      </c>
      <c r="K45" s="14"/>
      <c r="L45" s="14"/>
      <c r="M45" s="14"/>
      <c r="N45" s="14"/>
      <c r="O45" s="14"/>
      <c r="P45" s="26"/>
      <c r="Q45" s="5">
        <f t="shared" si="2"/>
        <v>0</v>
      </c>
    </row>
    <row r="46" spans="10:17" x14ac:dyDescent="0.2">
      <c r="J46" s="26">
        <f t="shared" si="4"/>
        <v>0</v>
      </c>
      <c r="K46" s="14"/>
      <c r="L46" s="14"/>
      <c r="M46" s="14"/>
      <c r="N46" s="14"/>
      <c r="O46" s="14"/>
      <c r="P46" s="26"/>
      <c r="Q46" s="5">
        <f t="shared" si="2"/>
        <v>0</v>
      </c>
    </row>
    <row r="47" spans="10:17" x14ac:dyDescent="0.2">
      <c r="J47" s="26">
        <f t="shared" si="4"/>
        <v>0</v>
      </c>
      <c r="K47" s="14"/>
      <c r="L47" s="14"/>
      <c r="M47" s="14"/>
      <c r="N47" s="14"/>
      <c r="O47" s="14"/>
      <c r="P47" s="26"/>
      <c r="Q47" s="5">
        <f t="shared" si="2"/>
        <v>0</v>
      </c>
    </row>
    <row r="48" spans="10:17" x14ac:dyDescent="0.2">
      <c r="J48" s="26">
        <f t="shared" si="4"/>
        <v>0</v>
      </c>
      <c r="K48" s="14"/>
      <c r="L48" s="14"/>
      <c r="M48" s="14"/>
      <c r="N48" s="14"/>
      <c r="O48" s="14"/>
      <c r="P48" s="26"/>
      <c r="Q48" s="5">
        <f t="shared" si="2"/>
        <v>0</v>
      </c>
    </row>
    <row r="49" spans="10:17" x14ac:dyDescent="0.2">
      <c r="J49" s="26">
        <f t="shared" si="4"/>
        <v>0</v>
      </c>
      <c r="K49" s="14"/>
      <c r="L49" s="14"/>
      <c r="M49" s="14"/>
      <c r="N49" s="14"/>
      <c r="O49" s="14"/>
      <c r="P49" s="26"/>
      <c r="Q49" s="5">
        <f t="shared" si="2"/>
        <v>0</v>
      </c>
    </row>
    <row r="50" spans="10:17" x14ac:dyDescent="0.2">
      <c r="J50" s="26">
        <f t="shared" si="4"/>
        <v>0</v>
      </c>
      <c r="K50" s="14"/>
      <c r="L50" s="14"/>
      <c r="M50" s="14"/>
      <c r="N50" s="14"/>
      <c r="O50" s="14"/>
      <c r="P50" s="26"/>
      <c r="Q50" s="5">
        <f t="shared" si="2"/>
        <v>0</v>
      </c>
    </row>
    <row r="51" spans="10:17" x14ac:dyDescent="0.2">
      <c r="J51" s="26">
        <f t="shared" si="4"/>
        <v>0</v>
      </c>
      <c r="K51" s="14"/>
      <c r="L51" s="14"/>
      <c r="M51" s="14"/>
      <c r="N51" s="14"/>
      <c r="O51" s="14"/>
      <c r="P51" s="26"/>
      <c r="Q51" s="5">
        <f t="shared" si="2"/>
        <v>0</v>
      </c>
    </row>
    <row r="52" spans="10:17" x14ac:dyDescent="0.2">
      <c r="J52" s="26">
        <f t="shared" si="4"/>
        <v>0</v>
      </c>
      <c r="K52" s="14"/>
      <c r="L52" s="14"/>
      <c r="M52" s="14"/>
      <c r="N52" s="14"/>
      <c r="O52" s="14"/>
      <c r="P52" s="26"/>
      <c r="Q52" s="5">
        <f t="shared" si="2"/>
        <v>0</v>
      </c>
    </row>
    <row r="53" spans="10:17" x14ac:dyDescent="0.2">
      <c r="J53" s="26">
        <f t="shared" ref="J53:J58" si="5">SUM(E53:I53)</f>
        <v>0</v>
      </c>
      <c r="K53" s="14"/>
      <c r="L53" s="14"/>
      <c r="M53" s="14"/>
      <c r="N53" s="14"/>
      <c r="O53" s="14"/>
      <c r="P53" s="26"/>
      <c r="Q53" s="5">
        <f t="shared" si="2"/>
        <v>0</v>
      </c>
    </row>
    <row r="54" spans="10:17" x14ac:dyDescent="0.2">
      <c r="J54" s="26">
        <f t="shared" si="5"/>
        <v>0</v>
      </c>
      <c r="K54" s="14"/>
      <c r="L54" s="14"/>
      <c r="M54" s="14"/>
      <c r="N54" s="14"/>
      <c r="O54" s="14"/>
      <c r="P54" s="26"/>
      <c r="Q54" s="5">
        <f t="shared" si="2"/>
        <v>0</v>
      </c>
    </row>
    <row r="55" spans="10:17" x14ac:dyDescent="0.2">
      <c r="J55" s="26">
        <f t="shared" si="5"/>
        <v>0</v>
      </c>
      <c r="K55" s="14"/>
      <c r="L55" s="14"/>
      <c r="M55" s="14"/>
      <c r="N55" s="14"/>
      <c r="O55" s="14"/>
      <c r="P55" s="26"/>
      <c r="Q55" s="5">
        <f t="shared" si="2"/>
        <v>0</v>
      </c>
    </row>
    <row r="56" spans="10:17" x14ac:dyDescent="0.2">
      <c r="J56" s="26">
        <f t="shared" si="5"/>
        <v>0</v>
      </c>
      <c r="K56" s="14"/>
      <c r="L56" s="14"/>
      <c r="M56" s="14"/>
      <c r="N56" s="14"/>
      <c r="O56" s="14"/>
      <c r="P56" s="26"/>
      <c r="Q56" s="5">
        <f t="shared" si="2"/>
        <v>0</v>
      </c>
    </row>
    <row r="57" spans="10:17" x14ac:dyDescent="0.2">
      <c r="J57" s="26">
        <f t="shared" si="5"/>
        <v>0</v>
      </c>
      <c r="K57" s="14"/>
      <c r="L57" s="14"/>
      <c r="M57" s="14"/>
      <c r="N57" s="14"/>
      <c r="O57" s="14"/>
      <c r="P57" s="26"/>
      <c r="Q57" s="5">
        <f t="shared" si="2"/>
        <v>0</v>
      </c>
    </row>
    <row r="58" spans="10:17" x14ac:dyDescent="0.2">
      <c r="J58" s="26">
        <f t="shared" si="5"/>
        <v>0</v>
      </c>
      <c r="K58" s="14"/>
      <c r="L58" s="14"/>
      <c r="M58" s="14"/>
      <c r="N58" s="14"/>
      <c r="O58" s="14"/>
      <c r="P58" s="26"/>
      <c r="Q58" s="5">
        <f t="shared" si="2"/>
        <v>0</v>
      </c>
    </row>
    <row r="59" spans="10:17" x14ac:dyDescent="0.2">
      <c r="K59" s="14"/>
      <c r="L59" s="14"/>
      <c r="M59" s="14"/>
      <c r="N59" s="14"/>
      <c r="O59" s="14"/>
      <c r="P59" s="20"/>
      <c r="Q59" s="5">
        <f t="shared" si="2"/>
        <v>0</v>
      </c>
    </row>
    <row r="60" spans="10:17" x14ac:dyDescent="0.2">
      <c r="K60" s="14"/>
      <c r="L60" s="14"/>
      <c r="M60" s="14"/>
      <c r="N60" s="14"/>
      <c r="O60" s="14"/>
      <c r="P60" s="20"/>
      <c r="Q60" s="5">
        <f t="shared" si="2"/>
        <v>0</v>
      </c>
    </row>
    <row r="61" spans="10:17" x14ac:dyDescent="0.2">
      <c r="K61" s="14"/>
      <c r="L61" s="14"/>
      <c r="M61" s="14"/>
      <c r="N61" s="14"/>
      <c r="O61" s="14"/>
      <c r="P61" s="20"/>
      <c r="Q61" s="5">
        <f t="shared" si="2"/>
        <v>0</v>
      </c>
    </row>
    <row r="62" spans="10:17" x14ac:dyDescent="0.2">
      <c r="K62" s="14"/>
      <c r="L62" s="14"/>
      <c r="M62" s="14"/>
      <c r="N62" s="14"/>
      <c r="O62" s="14"/>
      <c r="P62" s="20"/>
      <c r="Q62" s="5">
        <f t="shared" si="2"/>
        <v>0</v>
      </c>
    </row>
    <row r="63" spans="10:17" x14ac:dyDescent="0.2">
      <c r="K63" s="14"/>
      <c r="L63" s="14"/>
      <c r="M63" s="14"/>
      <c r="N63" s="14"/>
      <c r="O63" s="14"/>
      <c r="P63" s="20"/>
    </row>
    <row r="64" spans="10:17" x14ac:dyDescent="0.2">
      <c r="K64" s="14"/>
      <c r="L64" s="14"/>
      <c r="M64" s="14"/>
      <c r="N64" s="14"/>
      <c r="O64" s="14"/>
      <c r="P64" s="20"/>
    </row>
  </sheetData>
  <mergeCells count="11">
    <mergeCell ref="C1:C3"/>
    <mergeCell ref="D1:D3"/>
    <mergeCell ref="E1:F1"/>
    <mergeCell ref="E2:F2"/>
    <mergeCell ref="G1:I1"/>
    <mergeCell ref="G2:I2"/>
    <mergeCell ref="Q1:Q2"/>
    <mergeCell ref="K1:L1"/>
    <mergeCell ref="M1:O1"/>
    <mergeCell ref="K2:L2"/>
    <mergeCell ref="M2:O2"/>
  </mergeCells>
  <conditionalFormatting sqref="D11:I11 J4:J58 P4:P58">
    <cfRule type="expression" dxfId="8" priority="11" stopIfTrue="1">
      <formula>#REF! &gt; "a"</formula>
    </cfRule>
  </conditionalFormatting>
  <conditionalFormatting sqref="C12:C20 D12:I15 K12:O15">
    <cfRule type="expression" dxfId="7" priority="9" stopIfTrue="1">
      <formula>$G12 &gt; "a"</formula>
    </cfRule>
  </conditionalFormatting>
  <conditionalFormatting sqref="K11:O11">
    <cfRule type="expression" dxfId="6" priority="5" stopIfTrue="1">
      <formula>#REF! &gt; "a"</formula>
    </cfRule>
  </conditionalFormatting>
  <conditionalFormatting sqref="C4:I10 C11 K4:O10">
    <cfRule type="expression" dxfId="5" priority="6" stopIfTrue="1">
      <formula>#REF! &gt; "a"</formula>
    </cfRule>
    <cfRule type="expression" dxfId="4" priority="7" stopIfTrue="1">
      <formula>#REF! &gt; 1</formula>
    </cfRule>
  </conditionalFormatting>
  <conditionalFormatting sqref="Q4:Q62">
    <cfRule type="expression" dxfId="3" priority="3" stopIfTrue="1">
      <formula>$B4 &gt; "a"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1"/>
  <sheetViews>
    <sheetView workbookViewId="0">
      <pane xSplit="2" ySplit="3" topLeftCell="C4" activePane="bottomRight" state="frozen"/>
      <selection activeCell="C4" sqref="C4"/>
      <selection pane="topRight" activeCell="C4" sqref="C4"/>
      <selection pane="bottomLeft" activeCell="C4" sqref="C4"/>
      <selection pane="bottomRight" activeCell="C4" sqref="C4"/>
    </sheetView>
  </sheetViews>
  <sheetFormatPr defaultRowHeight="12.75" x14ac:dyDescent="0.2"/>
  <cols>
    <col min="1" max="1" width="9.140625" style="18"/>
    <col min="2" max="2" width="31.42578125" style="18" customWidth="1"/>
    <col min="3" max="3" width="15.7109375" style="19" customWidth="1"/>
    <col min="4" max="4" width="30.7109375" style="14" customWidth="1"/>
    <col min="5" max="9" width="19.5703125" style="14" customWidth="1"/>
    <col min="10" max="10" width="19.5703125" style="20" customWidth="1"/>
    <col min="11" max="15" width="19.5703125" style="4" customWidth="1"/>
    <col min="16" max="16" width="19.5703125" style="3" customWidth="1"/>
    <col min="17" max="17" width="37.7109375" style="20" customWidth="1"/>
    <col min="18" max="16384" width="9.140625" style="14"/>
  </cols>
  <sheetData>
    <row r="1" spans="1:17" s="28" customFormat="1" ht="105" customHeight="1" x14ac:dyDescent="0.2">
      <c r="A1" s="39"/>
      <c r="B1" s="40" t="s">
        <v>94</v>
      </c>
      <c r="C1" s="79" t="s">
        <v>21</v>
      </c>
      <c r="D1" s="79" t="s">
        <v>22</v>
      </c>
      <c r="E1" s="80" t="s">
        <v>68</v>
      </c>
      <c r="F1" s="80"/>
      <c r="G1" s="82" t="s">
        <v>69</v>
      </c>
      <c r="H1" s="82"/>
      <c r="I1" s="82"/>
      <c r="J1" s="50"/>
      <c r="K1" s="69" t="s">
        <v>68</v>
      </c>
      <c r="L1" s="69"/>
      <c r="M1" s="70" t="s">
        <v>69</v>
      </c>
      <c r="N1" s="70"/>
      <c r="O1" s="70"/>
      <c r="P1" s="55"/>
      <c r="Q1" s="78" t="s">
        <v>87</v>
      </c>
    </row>
    <row r="2" spans="1:17" s="28" customFormat="1" ht="36.950000000000003" customHeight="1" x14ac:dyDescent="0.25">
      <c r="A2" s="39"/>
      <c r="B2" s="41" t="s">
        <v>19</v>
      </c>
      <c r="C2" s="79"/>
      <c r="D2" s="79"/>
      <c r="E2" s="81" t="s">
        <v>23</v>
      </c>
      <c r="F2" s="81"/>
      <c r="G2" s="83" t="s">
        <v>23</v>
      </c>
      <c r="H2" s="83"/>
      <c r="I2" s="83"/>
      <c r="J2" s="51" t="s">
        <v>29</v>
      </c>
      <c r="K2" s="71" t="s">
        <v>84</v>
      </c>
      <c r="L2" s="71"/>
      <c r="M2" s="72" t="s">
        <v>85</v>
      </c>
      <c r="N2" s="72"/>
      <c r="O2" s="72"/>
      <c r="P2" s="56" t="s">
        <v>86</v>
      </c>
      <c r="Q2" s="78"/>
    </row>
    <row r="3" spans="1:17" s="34" customFormat="1" ht="89.1" customHeight="1" x14ac:dyDescent="0.2">
      <c r="A3" s="42" t="s">
        <v>18</v>
      </c>
      <c r="B3" s="42" t="s">
        <v>31</v>
      </c>
      <c r="C3" s="79"/>
      <c r="D3" s="79"/>
      <c r="E3" s="44" t="s">
        <v>24</v>
      </c>
      <c r="F3" s="44" t="s">
        <v>25</v>
      </c>
      <c r="G3" s="46" t="s">
        <v>26</v>
      </c>
      <c r="H3" s="46" t="s">
        <v>27</v>
      </c>
      <c r="I3" s="46" t="s">
        <v>28</v>
      </c>
      <c r="J3" s="52"/>
      <c r="K3" s="53" t="s">
        <v>24</v>
      </c>
      <c r="L3" s="53" t="s">
        <v>25</v>
      </c>
      <c r="M3" s="54" t="s">
        <v>26</v>
      </c>
      <c r="N3" s="54" t="s">
        <v>27</v>
      </c>
      <c r="O3" s="54" t="s">
        <v>28</v>
      </c>
      <c r="P3" s="57"/>
      <c r="Q3" s="33" t="s">
        <v>101</v>
      </c>
    </row>
    <row r="4" spans="1:17" ht="18" customHeight="1" x14ac:dyDescent="0.2">
      <c r="A4" s="15"/>
      <c r="B4" s="15" t="s">
        <v>47</v>
      </c>
      <c r="C4" s="24"/>
      <c r="D4" s="25"/>
      <c r="E4" s="25"/>
      <c r="F4" s="25"/>
      <c r="G4" s="25"/>
      <c r="H4" s="25"/>
      <c r="I4" s="25"/>
      <c r="J4" s="23">
        <f>SUM(E4:I4)</f>
        <v>0</v>
      </c>
      <c r="K4" s="25"/>
      <c r="L4" s="25"/>
      <c r="M4" s="25"/>
      <c r="N4" s="25"/>
      <c r="O4" s="25"/>
      <c r="P4" s="23">
        <f>SUM(K4:O4)</f>
        <v>0</v>
      </c>
      <c r="Q4" s="5">
        <f>J4-P4</f>
        <v>0</v>
      </c>
    </row>
    <row r="5" spans="1:17" ht="18" customHeight="1" x14ac:dyDescent="0.2">
      <c r="A5" s="15"/>
      <c r="B5" s="15"/>
      <c r="C5" s="16"/>
      <c r="D5" s="17"/>
      <c r="E5" s="17"/>
      <c r="F5" s="17"/>
      <c r="G5" s="17"/>
      <c r="H5" s="17"/>
      <c r="I5" s="17"/>
      <c r="J5" s="23">
        <f t="shared" ref="J5:J25" si="0">SUM(E5:I5)</f>
        <v>0</v>
      </c>
      <c r="K5" s="17"/>
      <c r="L5" s="17"/>
      <c r="M5" s="17"/>
      <c r="N5" s="17"/>
      <c r="O5" s="17"/>
      <c r="P5" s="23">
        <f t="shared" ref="P5:P45" si="1">SUM(K5:O5)</f>
        <v>0</v>
      </c>
      <c r="Q5" s="5">
        <f t="shared" ref="Q5:Q62" si="2">J5-P5</f>
        <v>0</v>
      </c>
    </row>
    <row r="6" spans="1:17" ht="18" customHeight="1" x14ac:dyDescent="0.2">
      <c r="A6" s="15"/>
      <c r="B6" s="15"/>
      <c r="C6" s="16"/>
      <c r="D6" s="17"/>
      <c r="E6" s="17"/>
      <c r="F6" s="17"/>
      <c r="G6" s="17"/>
      <c r="H6" s="17"/>
      <c r="I6" s="17"/>
      <c r="J6" s="23">
        <f t="shared" si="0"/>
        <v>0</v>
      </c>
      <c r="K6" s="17"/>
      <c r="L6" s="17"/>
      <c r="M6" s="17"/>
      <c r="N6" s="17"/>
      <c r="O6" s="17"/>
      <c r="P6" s="23">
        <f t="shared" si="1"/>
        <v>0</v>
      </c>
      <c r="Q6" s="5">
        <f t="shared" si="2"/>
        <v>0</v>
      </c>
    </row>
    <row r="7" spans="1:17" ht="18" customHeight="1" x14ac:dyDescent="0.2">
      <c r="A7" s="15"/>
      <c r="B7" s="15"/>
      <c r="C7" s="16"/>
      <c r="D7" s="17"/>
      <c r="E7" s="17"/>
      <c r="F7" s="17"/>
      <c r="G7" s="17"/>
      <c r="H7" s="17"/>
      <c r="I7" s="17"/>
      <c r="J7" s="23">
        <f t="shared" si="0"/>
        <v>0</v>
      </c>
      <c r="K7" s="17"/>
      <c r="L7" s="17"/>
      <c r="M7" s="17"/>
      <c r="N7" s="17"/>
      <c r="O7" s="17"/>
      <c r="P7" s="23">
        <f t="shared" si="1"/>
        <v>0</v>
      </c>
      <c r="Q7" s="5">
        <f t="shared" si="2"/>
        <v>0</v>
      </c>
    </row>
    <row r="8" spans="1:17" ht="18" customHeight="1" x14ac:dyDescent="0.2">
      <c r="A8" s="15"/>
      <c r="B8" s="15"/>
      <c r="C8" s="16"/>
      <c r="D8" s="17"/>
      <c r="E8" s="17"/>
      <c r="F8" s="17"/>
      <c r="G8" s="17"/>
      <c r="H8" s="17"/>
      <c r="I8" s="17"/>
      <c r="J8" s="23">
        <f t="shared" si="0"/>
        <v>0</v>
      </c>
      <c r="K8" s="17"/>
      <c r="L8" s="17"/>
      <c r="M8" s="17"/>
      <c r="N8" s="17"/>
      <c r="O8" s="17"/>
      <c r="P8" s="23">
        <f t="shared" si="1"/>
        <v>0</v>
      </c>
      <c r="Q8" s="5">
        <f t="shared" si="2"/>
        <v>0</v>
      </c>
    </row>
    <row r="9" spans="1:17" ht="18" customHeight="1" x14ac:dyDescent="0.2">
      <c r="J9" s="23">
        <f t="shared" si="0"/>
        <v>0</v>
      </c>
      <c r="K9" s="14"/>
      <c r="L9" s="14"/>
      <c r="M9" s="14"/>
      <c r="N9" s="14"/>
      <c r="O9" s="14"/>
      <c r="P9" s="23">
        <f t="shared" si="1"/>
        <v>0</v>
      </c>
      <c r="Q9" s="5">
        <f t="shared" si="2"/>
        <v>0</v>
      </c>
    </row>
    <row r="10" spans="1:17" ht="18" customHeight="1" x14ac:dyDescent="0.2">
      <c r="J10" s="23">
        <f t="shared" si="0"/>
        <v>0</v>
      </c>
      <c r="K10" s="14"/>
      <c r="L10" s="14"/>
      <c r="M10" s="14"/>
      <c r="N10" s="14"/>
      <c r="O10" s="14"/>
      <c r="P10" s="23">
        <f t="shared" si="1"/>
        <v>0</v>
      </c>
      <c r="Q10" s="5">
        <f t="shared" si="2"/>
        <v>0</v>
      </c>
    </row>
    <row r="11" spans="1:17" ht="18" customHeight="1" x14ac:dyDescent="0.2">
      <c r="J11" s="23">
        <f t="shared" si="0"/>
        <v>0</v>
      </c>
      <c r="K11" s="14"/>
      <c r="L11" s="14"/>
      <c r="M11" s="14"/>
      <c r="N11" s="14"/>
      <c r="O11" s="14"/>
      <c r="P11" s="23">
        <f t="shared" si="1"/>
        <v>0</v>
      </c>
      <c r="Q11" s="5">
        <f t="shared" si="2"/>
        <v>0</v>
      </c>
    </row>
    <row r="12" spans="1:17" ht="18" customHeight="1" x14ac:dyDescent="0.2">
      <c r="J12" s="23">
        <f t="shared" si="0"/>
        <v>0</v>
      </c>
      <c r="K12" s="14"/>
      <c r="L12" s="14"/>
      <c r="M12" s="14"/>
      <c r="N12" s="14"/>
      <c r="O12" s="14"/>
      <c r="P12" s="23">
        <f t="shared" si="1"/>
        <v>0</v>
      </c>
      <c r="Q12" s="5">
        <f t="shared" si="2"/>
        <v>0</v>
      </c>
    </row>
    <row r="13" spans="1:17" ht="18" customHeight="1" x14ac:dyDescent="0.2">
      <c r="J13" s="23">
        <f t="shared" si="0"/>
        <v>0</v>
      </c>
      <c r="K13" s="14"/>
      <c r="L13" s="14"/>
      <c r="M13" s="14"/>
      <c r="N13" s="14"/>
      <c r="O13" s="14"/>
      <c r="P13" s="23">
        <f t="shared" si="1"/>
        <v>0</v>
      </c>
      <c r="Q13" s="5">
        <f t="shared" si="2"/>
        <v>0</v>
      </c>
    </row>
    <row r="14" spans="1:17" ht="18" customHeight="1" x14ac:dyDescent="0.2">
      <c r="J14" s="23">
        <f t="shared" si="0"/>
        <v>0</v>
      </c>
      <c r="K14" s="14"/>
      <c r="L14" s="14"/>
      <c r="M14" s="14"/>
      <c r="N14" s="14"/>
      <c r="O14" s="14"/>
      <c r="P14" s="23">
        <f t="shared" si="1"/>
        <v>0</v>
      </c>
      <c r="Q14" s="5">
        <f t="shared" si="2"/>
        <v>0</v>
      </c>
    </row>
    <row r="15" spans="1:17" ht="18" customHeight="1" x14ac:dyDescent="0.2">
      <c r="J15" s="23">
        <f t="shared" si="0"/>
        <v>0</v>
      </c>
      <c r="K15" s="14"/>
      <c r="L15" s="14"/>
      <c r="M15" s="14"/>
      <c r="N15" s="14"/>
      <c r="O15" s="14"/>
      <c r="P15" s="23">
        <f t="shared" si="1"/>
        <v>0</v>
      </c>
      <c r="Q15" s="5">
        <f t="shared" si="2"/>
        <v>0</v>
      </c>
    </row>
    <row r="16" spans="1:17" ht="18" customHeight="1" x14ac:dyDescent="0.2">
      <c r="J16" s="23">
        <f t="shared" si="0"/>
        <v>0</v>
      </c>
      <c r="K16" s="14"/>
      <c r="L16" s="14"/>
      <c r="M16" s="14"/>
      <c r="N16" s="14"/>
      <c r="O16" s="14"/>
      <c r="P16" s="23">
        <f t="shared" si="1"/>
        <v>0</v>
      </c>
      <c r="Q16" s="5">
        <f t="shared" si="2"/>
        <v>0</v>
      </c>
    </row>
    <row r="17" spans="10:17" ht="18" customHeight="1" x14ac:dyDescent="0.2">
      <c r="J17" s="23">
        <f t="shared" si="0"/>
        <v>0</v>
      </c>
      <c r="K17" s="14"/>
      <c r="L17" s="14"/>
      <c r="M17" s="14"/>
      <c r="N17" s="14"/>
      <c r="O17" s="14"/>
      <c r="P17" s="23">
        <f t="shared" si="1"/>
        <v>0</v>
      </c>
      <c r="Q17" s="5">
        <f t="shared" si="2"/>
        <v>0</v>
      </c>
    </row>
    <row r="18" spans="10:17" ht="18" customHeight="1" x14ac:dyDescent="0.2">
      <c r="J18" s="23">
        <f t="shared" si="0"/>
        <v>0</v>
      </c>
      <c r="K18" s="14"/>
      <c r="L18" s="14"/>
      <c r="M18" s="14"/>
      <c r="N18" s="14"/>
      <c r="O18" s="14"/>
      <c r="P18" s="23">
        <f t="shared" si="1"/>
        <v>0</v>
      </c>
      <c r="Q18" s="5">
        <f t="shared" si="2"/>
        <v>0</v>
      </c>
    </row>
    <row r="19" spans="10:17" ht="18" customHeight="1" x14ac:dyDescent="0.2">
      <c r="J19" s="23">
        <f t="shared" si="0"/>
        <v>0</v>
      </c>
      <c r="K19" s="14"/>
      <c r="L19" s="14"/>
      <c r="M19" s="14"/>
      <c r="N19" s="14"/>
      <c r="O19" s="14"/>
      <c r="P19" s="23">
        <f t="shared" si="1"/>
        <v>0</v>
      </c>
      <c r="Q19" s="5">
        <f t="shared" si="2"/>
        <v>0</v>
      </c>
    </row>
    <row r="20" spans="10:17" ht="18" customHeight="1" x14ac:dyDescent="0.2">
      <c r="J20" s="23">
        <f t="shared" si="0"/>
        <v>0</v>
      </c>
      <c r="K20" s="14"/>
      <c r="L20" s="14"/>
      <c r="M20" s="14"/>
      <c r="N20" s="14"/>
      <c r="O20" s="14"/>
      <c r="P20" s="23">
        <f t="shared" si="1"/>
        <v>0</v>
      </c>
      <c r="Q20" s="5">
        <f t="shared" si="2"/>
        <v>0</v>
      </c>
    </row>
    <row r="21" spans="10:17" ht="18" customHeight="1" x14ac:dyDescent="0.2">
      <c r="J21" s="23">
        <f>SUM(E21:I21)</f>
        <v>0</v>
      </c>
      <c r="K21" s="14"/>
      <c r="L21" s="14"/>
      <c r="M21" s="14"/>
      <c r="N21" s="14"/>
      <c r="O21" s="14"/>
      <c r="P21" s="23">
        <f t="shared" si="1"/>
        <v>0</v>
      </c>
      <c r="Q21" s="5">
        <f t="shared" si="2"/>
        <v>0</v>
      </c>
    </row>
    <row r="22" spans="10:17" ht="18" customHeight="1" x14ac:dyDescent="0.2">
      <c r="J22" s="23">
        <f t="shared" si="0"/>
        <v>0</v>
      </c>
      <c r="K22" s="14"/>
      <c r="L22" s="14"/>
      <c r="M22" s="14"/>
      <c r="N22" s="14"/>
      <c r="O22" s="14"/>
      <c r="P22" s="23">
        <f t="shared" si="1"/>
        <v>0</v>
      </c>
      <c r="Q22" s="5">
        <f t="shared" si="2"/>
        <v>0</v>
      </c>
    </row>
    <row r="23" spans="10:17" ht="18" customHeight="1" x14ac:dyDescent="0.2">
      <c r="J23" s="23">
        <f t="shared" si="0"/>
        <v>0</v>
      </c>
      <c r="K23" s="14"/>
      <c r="L23" s="14"/>
      <c r="M23" s="14"/>
      <c r="N23" s="14"/>
      <c r="O23" s="14"/>
      <c r="P23" s="23">
        <f t="shared" si="1"/>
        <v>0</v>
      </c>
      <c r="Q23" s="5">
        <f t="shared" si="2"/>
        <v>0</v>
      </c>
    </row>
    <row r="24" spans="10:17" ht="18" customHeight="1" x14ac:dyDescent="0.2">
      <c r="J24" s="23">
        <f t="shared" si="0"/>
        <v>0</v>
      </c>
      <c r="K24" s="14"/>
      <c r="L24" s="14"/>
      <c r="M24" s="14"/>
      <c r="N24" s="14"/>
      <c r="O24" s="14"/>
      <c r="P24" s="23">
        <f t="shared" si="1"/>
        <v>0</v>
      </c>
      <c r="Q24" s="5">
        <f t="shared" si="2"/>
        <v>0</v>
      </c>
    </row>
    <row r="25" spans="10:17" ht="18" customHeight="1" x14ac:dyDescent="0.2">
      <c r="J25" s="23">
        <f t="shared" si="0"/>
        <v>0</v>
      </c>
      <c r="K25" s="14"/>
      <c r="L25" s="14"/>
      <c r="M25" s="14"/>
      <c r="N25" s="14"/>
      <c r="O25" s="14"/>
      <c r="P25" s="23">
        <f t="shared" si="1"/>
        <v>0</v>
      </c>
      <c r="Q25" s="5">
        <f t="shared" si="2"/>
        <v>0</v>
      </c>
    </row>
    <row r="26" spans="10:17" ht="18" customHeight="1" x14ac:dyDescent="0.2">
      <c r="J26" s="23">
        <f t="shared" ref="J26:J63" si="3">SUM(E26:I26)</f>
        <v>0</v>
      </c>
      <c r="K26" s="14"/>
      <c r="L26" s="14"/>
      <c r="M26" s="14"/>
      <c r="N26" s="14"/>
      <c r="O26" s="14"/>
      <c r="P26" s="23">
        <f t="shared" si="1"/>
        <v>0</v>
      </c>
      <c r="Q26" s="5">
        <f t="shared" si="2"/>
        <v>0</v>
      </c>
    </row>
    <row r="27" spans="10:17" ht="18" customHeight="1" x14ac:dyDescent="0.2">
      <c r="J27" s="23">
        <f t="shared" si="3"/>
        <v>0</v>
      </c>
      <c r="K27" s="14"/>
      <c r="L27" s="14"/>
      <c r="M27" s="14"/>
      <c r="N27" s="14"/>
      <c r="O27" s="14"/>
      <c r="P27" s="23">
        <f t="shared" si="1"/>
        <v>0</v>
      </c>
      <c r="Q27" s="5">
        <f t="shared" si="2"/>
        <v>0</v>
      </c>
    </row>
    <row r="28" spans="10:17" ht="18" customHeight="1" x14ac:dyDescent="0.2">
      <c r="J28" s="23">
        <f t="shared" si="3"/>
        <v>0</v>
      </c>
      <c r="K28" s="14"/>
      <c r="L28" s="14"/>
      <c r="M28" s="14"/>
      <c r="N28" s="14"/>
      <c r="O28" s="14"/>
      <c r="P28" s="23">
        <f t="shared" si="1"/>
        <v>0</v>
      </c>
      <c r="Q28" s="5">
        <f t="shared" si="2"/>
        <v>0</v>
      </c>
    </row>
    <row r="29" spans="10:17" ht="18" customHeight="1" x14ac:dyDescent="0.2">
      <c r="J29" s="23">
        <f t="shared" si="3"/>
        <v>0</v>
      </c>
      <c r="K29" s="14"/>
      <c r="L29" s="14"/>
      <c r="M29" s="14"/>
      <c r="N29" s="14"/>
      <c r="O29" s="14"/>
      <c r="P29" s="23">
        <f t="shared" si="1"/>
        <v>0</v>
      </c>
      <c r="Q29" s="5">
        <f t="shared" si="2"/>
        <v>0</v>
      </c>
    </row>
    <row r="30" spans="10:17" ht="18" customHeight="1" x14ac:dyDescent="0.2">
      <c r="J30" s="23">
        <f t="shared" si="3"/>
        <v>0</v>
      </c>
      <c r="K30" s="14"/>
      <c r="L30" s="14"/>
      <c r="M30" s="14"/>
      <c r="N30" s="14"/>
      <c r="O30" s="14"/>
      <c r="P30" s="23">
        <f t="shared" si="1"/>
        <v>0</v>
      </c>
      <c r="Q30" s="5">
        <f t="shared" si="2"/>
        <v>0</v>
      </c>
    </row>
    <row r="31" spans="10:17" ht="18" customHeight="1" x14ac:dyDescent="0.2">
      <c r="J31" s="23">
        <f t="shared" si="3"/>
        <v>0</v>
      </c>
      <c r="K31" s="14"/>
      <c r="L31" s="14"/>
      <c r="M31" s="14"/>
      <c r="N31" s="14"/>
      <c r="O31" s="14"/>
      <c r="P31" s="23">
        <f t="shared" si="1"/>
        <v>0</v>
      </c>
      <c r="Q31" s="5">
        <f t="shared" si="2"/>
        <v>0</v>
      </c>
    </row>
    <row r="32" spans="10:17" ht="18" customHeight="1" x14ac:dyDescent="0.2">
      <c r="J32" s="23">
        <f t="shared" si="3"/>
        <v>0</v>
      </c>
      <c r="K32" s="14"/>
      <c r="L32" s="14"/>
      <c r="M32" s="14"/>
      <c r="N32" s="14"/>
      <c r="O32" s="14"/>
      <c r="P32" s="23">
        <f t="shared" si="1"/>
        <v>0</v>
      </c>
      <c r="Q32" s="5">
        <f t="shared" si="2"/>
        <v>0</v>
      </c>
    </row>
    <row r="33" spans="10:17" ht="18" customHeight="1" x14ac:dyDescent="0.2">
      <c r="J33" s="23">
        <f t="shared" si="3"/>
        <v>0</v>
      </c>
      <c r="K33" s="14"/>
      <c r="L33" s="14"/>
      <c r="M33" s="14"/>
      <c r="N33" s="14"/>
      <c r="O33" s="14"/>
      <c r="P33" s="23">
        <f t="shared" si="1"/>
        <v>0</v>
      </c>
      <c r="Q33" s="5">
        <f t="shared" si="2"/>
        <v>0</v>
      </c>
    </row>
    <row r="34" spans="10:17" ht="18" customHeight="1" x14ac:dyDescent="0.2">
      <c r="J34" s="23">
        <f t="shared" si="3"/>
        <v>0</v>
      </c>
      <c r="K34" s="14"/>
      <c r="L34" s="14"/>
      <c r="M34" s="14"/>
      <c r="N34" s="14"/>
      <c r="O34" s="14"/>
      <c r="P34" s="23">
        <f t="shared" si="1"/>
        <v>0</v>
      </c>
      <c r="Q34" s="5">
        <f t="shared" si="2"/>
        <v>0</v>
      </c>
    </row>
    <row r="35" spans="10:17" x14ac:dyDescent="0.2">
      <c r="J35" s="23">
        <f t="shared" si="3"/>
        <v>0</v>
      </c>
      <c r="K35" s="14"/>
      <c r="L35" s="14"/>
      <c r="M35" s="14"/>
      <c r="N35" s="14"/>
      <c r="O35" s="14"/>
      <c r="P35" s="23">
        <f t="shared" si="1"/>
        <v>0</v>
      </c>
      <c r="Q35" s="5">
        <f t="shared" si="2"/>
        <v>0</v>
      </c>
    </row>
    <row r="36" spans="10:17" x14ac:dyDescent="0.2">
      <c r="J36" s="23">
        <f t="shared" si="3"/>
        <v>0</v>
      </c>
      <c r="K36" s="14"/>
      <c r="L36" s="14"/>
      <c r="M36" s="14"/>
      <c r="N36" s="14"/>
      <c r="O36" s="14"/>
      <c r="P36" s="23">
        <f t="shared" si="1"/>
        <v>0</v>
      </c>
      <c r="Q36" s="5">
        <f t="shared" si="2"/>
        <v>0</v>
      </c>
    </row>
    <row r="37" spans="10:17" x14ac:dyDescent="0.2">
      <c r="J37" s="23">
        <f t="shared" si="3"/>
        <v>0</v>
      </c>
      <c r="K37" s="14"/>
      <c r="L37" s="14"/>
      <c r="M37" s="14"/>
      <c r="N37" s="14"/>
      <c r="O37" s="14"/>
      <c r="P37" s="23">
        <f t="shared" si="1"/>
        <v>0</v>
      </c>
      <c r="Q37" s="5">
        <f t="shared" si="2"/>
        <v>0</v>
      </c>
    </row>
    <row r="38" spans="10:17" x14ac:dyDescent="0.2">
      <c r="J38" s="23">
        <f t="shared" si="3"/>
        <v>0</v>
      </c>
      <c r="K38" s="14"/>
      <c r="L38" s="14"/>
      <c r="M38" s="14"/>
      <c r="N38" s="14"/>
      <c r="O38" s="14"/>
      <c r="P38" s="23">
        <f t="shared" si="1"/>
        <v>0</v>
      </c>
      <c r="Q38" s="5">
        <f t="shared" si="2"/>
        <v>0</v>
      </c>
    </row>
    <row r="39" spans="10:17" x14ac:dyDescent="0.2">
      <c r="J39" s="23">
        <f t="shared" si="3"/>
        <v>0</v>
      </c>
      <c r="K39" s="14"/>
      <c r="L39" s="14"/>
      <c r="M39" s="14"/>
      <c r="N39" s="14"/>
      <c r="O39" s="14"/>
      <c r="P39" s="23">
        <f t="shared" si="1"/>
        <v>0</v>
      </c>
      <c r="Q39" s="5">
        <f t="shared" si="2"/>
        <v>0</v>
      </c>
    </row>
    <row r="40" spans="10:17" x14ac:dyDescent="0.2">
      <c r="J40" s="23">
        <f t="shared" si="3"/>
        <v>0</v>
      </c>
      <c r="K40" s="14"/>
      <c r="L40" s="14"/>
      <c r="M40" s="14"/>
      <c r="N40" s="14"/>
      <c r="O40" s="14"/>
      <c r="P40" s="23">
        <f t="shared" si="1"/>
        <v>0</v>
      </c>
      <c r="Q40" s="5">
        <f t="shared" si="2"/>
        <v>0</v>
      </c>
    </row>
    <row r="41" spans="10:17" x14ac:dyDescent="0.2">
      <c r="J41" s="23">
        <f t="shared" si="3"/>
        <v>0</v>
      </c>
      <c r="K41" s="14"/>
      <c r="L41" s="14"/>
      <c r="M41" s="14"/>
      <c r="N41" s="14"/>
      <c r="O41" s="14"/>
      <c r="P41" s="23">
        <f t="shared" si="1"/>
        <v>0</v>
      </c>
      <c r="Q41" s="5">
        <f t="shared" si="2"/>
        <v>0</v>
      </c>
    </row>
    <row r="42" spans="10:17" x14ac:dyDescent="0.2">
      <c r="J42" s="23">
        <f t="shared" si="3"/>
        <v>0</v>
      </c>
      <c r="K42" s="14"/>
      <c r="L42" s="14"/>
      <c r="M42" s="14"/>
      <c r="N42" s="14"/>
      <c r="O42" s="14"/>
      <c r="P42" s="23">
        <f t="shared" si="1"/>
        <v>0</v>
      </c>
      <c r="Q42" s="5">
        <f t="shared" si="2"/>
        <v>0</v>
      </c>
    </row>
    <row r="43" spans="10:17" x14ac:dyDescent="0.2">
      <c r="J43" s="23">
        <f t="shared" si="3"/>
        <v>0</v>
      </c>
      <c r="K43" s="14"/>
      <c r="L43" s="14"/>
      <c r="M43" s="14"/>
      <c r="N43" s="14"/>
      <c r="O43" s="14"/>
      <c r="P43" s="23">
        <f t="shared" si="1"/>
        <v>0</v>
      </c>
      <c r="Q43" s="5">
        <f t="shared" si="2"/>
        <v>0</v>
      </c>
    </row>
    <row r="44" spans="10:17" x14ac:dyDescent="0.2">
      <c r="J44" s="23">
        <f t="shared" si="3"/>
        <v>0</v>
      </c>
      <c r="K44" s="14"/>
      <c r="L44" s="14"/>
      <c r="M44" s="14"/>
      <c r="N44" s="14"/>
      <c r="O44" s="14"/>
      <c r="P44" s="23">
        <f t="shared" si="1"/>
        <v>0</v>
      </c>
      <c r="Q44" s="5">
        <f t="shared" si="2"/>
        <v>0</v>
      </c>
    </row>
    <row r="45" spans="10:17" x14ac:dyDescent="0.2">
      <c r="J45" s="23">
        <f t="shared" si="3"/>
        <v>0</v>
      </c>
      <c r="K45" s="14"/>
      <c r="L45" s="14"/>
      <c r="M45" s="14"/>
      <c r="N45" s="14"/>
      <c r="O45" s="14"/>
      <c r="P45" s="23">
        <f t="shared" si="1"/>
        <v>0</v>
      </c>
      <c r="Q45" s="5">
        <f t="shared" si="2"/>
        <v>0</v>
      </c>
    </row>
    <row r="46" spans="10:17" x14ac:dyDescent="0.2">
      <c r="J46" s="23">
        <f t="shared" si="3"/>
        <v>0</v>
      </c>
      <c r="K46" s="14"/>
      <c r="L46" s="14"/>
      <c r="M46" s="14"/>
      <c r="N46" s="14"/>
      <c r="O46" s="14"/>
      <c r="P46" s="23"/>
      <c r="Q46" s="5">
        <f t="shared" si="2"/>
        <v>0</v>
      </c>
    </row>
    <row r="47" spans="10:17" x14ac:dyDescent="0.2">
      <c r="J47" s="23">
        <f t="shared" si="3"/>
        <v>0</v>
      </c>
      <c r="K47" s="14"/>
      <c r="L47" s="14"/>
      <c r="M47" s="14"/>
      <c r="N47" s="14"/>
      <c r="O47" s="14"/>
      <c r="P47" s="23"/>
      <c r="Q47" s="5">
        <f t="shared" si="2"/>
        <v>0</v>
      </c>
    </row>
    <row r="48" spans="10:17" x14ac:dyDescent="0.2">
      <c r="J48" s="23">
        <f t="shared" si="3"/>
        <v>0</v>
      </c>
      <c r="K48" s="14"/>
      <c r="L48" s="14"/>
      <c r="M48" s="14"/>
      <c r="N48" s="14"/>
      <c r="O48" s="14"/>
      <c r="P48" s="23"/>
      <c r="Q48" s="5">
        <f t="shared" si="2"/>
        <v>0</v>
      </c>
    </row>
    <row r="49" spans="10:17" x14ac:dyDescent="0.2">
      <c r="J49" s="23">
        <f t="shared" si="3"/>
        <v>0</v>
      </c>
      <c r="K49" s="14"/>
      <c r="L49" s="14"/>
      <c r="M49" s="14"/>
      <c r="N49" s="14"/>
      <c r="O49" s="14"/>
      <c r="P49" s="23"/>
      <c r="Q49" s="5">
        <f t="shared" si="2"/>
        <v>0</v>
      </c>
    </row>
    <row r="50" spans="10:17" x14ac:dyDescent="0.2">
      <c r="J50" s="23">
        <f t="shared" si="3"/>
        <v>0</v>
      </c>
      <c r="K50" s="14"/>
      <c r="L50" s="14"/>
      <c r="M50" s="14"/>
      <c r="N50" s="14"/>
      <c r="O50" s="14"/>
      <c r="P50" s="23"/>
      <c r="Q50" s="5">
        <f t="shared" si="2"/>
        <v>0</v>
      </c>
    </row>
    <row r="51" spans="10:17" x14ac:dyDescent="0.2">
      <c r="J51" s="23">
        <f t="shared" si="3"/>
        <v>0</v>
      </c>
      <c r="K51" s="14"/>
      <c r="L51" s="14"/>
      <c r="M51" s="14"/>
      <c r="N51" s="14"/>
      <c r="O51" s="14"/>
      <c r="P51" s="23"/>
      <c r="Q51" s="5">
        <f t="shared" si="2"/>
        <v>0</v>
      </c>
    </row>
    <row r="52" spans="10:17" x14ac:dyDescent="0.2">
      <c r="J52" s="23">
        <f t="shared" si="3"/>
        <v>0</v>
      </c>
      <c r="K52" s="14"/>
      <c r="L52" s="14"/>
      <c r="M52" s="14"/>
      <c r="N52" s="14"/>
      <c r="O52" s="14"/>
      <c r="P52" s="23"/>
      <c r="Q52" s="5">
        <f t="shared" si="2"/>
        <v>0</v>
      </c>
    </row>
    <row r="53" spans="10:17" x14ac:dyDescent="0.2">
      <c r="J53" s="23">
        <f t="shared" si="3"/>
        <v>0</v>
      </c>
      <c r="K53" s="14"/>
      <c r="L53" s="14"/>
      <c r="M53" s="14"/>
      <c r="N53" s="14"/>
      <c r="O53" s="14"/>
      <c r="P53" s="23"/>
      <c r="Q53" s="5">
        <f t="shared" si="2"/>
        <v>0</v>
      </c>
    </row>
    <row r="54" spans="10:17" x14ac:dyDescent="0.2">
      <c r="J54" s="23">
        <f t="shared" si="3"/>
        <v>0</v>
      </c>
      <c r="K54" s="14"/>
      <c r="L54" s="14"/>
      <c r="M54" s="14"/>
      <c r="N54" s="14"/>
      <c r="O54" s="14"/>
      <c r="P54" s="23"/>
      <c r="Q54" s="5">
        <f t="shared" si="2"/>
        <v>0</v>
      </c>
    </row>
    <row r="55" spans="10:17" x14ac:dyDescent="0.2">
      <c r="J55" s="23">
        <f t="shared" si="3"/>
        <v>0</v>
      </c>
      <c r="K55" s="14"/>
      <c r="L55" s="14"/>
      <c r="M55" s="14"/>
      <c r="N55" s="14"/>
      <c r="O55" s="14"/>
      <c r="P55" s="23"/>
      <c r="Q55" s="5">
        <f t="shared" si="2"/>
        <v>0</v>
      </c>
    </row>
    <row r="56" spans="10:17" x14ac:dyDescent="0.2">
      <c r="J56" s="23">
        <f t="shared" si="3"/>
        <v>0</v>
      </c>
      <c r="K56" s="14"/>
      <c r="L56" s="14"/>
      <c r="M56" s="14"/>
      <c r="N56" s="14"/>
      <c r="O56" s="14"/>
      <c r="P56" s="23"/>
      <c r="Q56" s="5">
        <f t="shared" si="2"/>
        <v>0</v>
      </c>
    </row>
    <row r="57" spans="10:17" x14ac:dyDescent="0.2">
      <c r="J57" s="23">
        <f t="shared" si="3"/>
        <v>0</v>
      </c>
      <c r="K57" s="14"/>
      <c r="L57" s="14"/>
      <c r="M57" s="14"/>
      <c r="N57" s="14"/>
      <c r="O57" s="14"/>
      <c r="P57" s="23"/>
      <c r="Q57" s="5">
        <f t="shared" si="2"/>
        <v>0</v>
      </c>
    </row>
    <row r="58" spans="10:17" x14ac:dyDescent="0.2">
      <c r="J58" s="23">
        <f t="shared" si="3"/>
        <v>0</v>
      </c>
      <c r="K58" s="14"/>
      <c r="L58" s="14"/>
      <c r="M58" s="14"/>
      <c r="N58" s="14"/>
      <c r="O58" s="14"/>
      <c r="P58" s="23"/>
      <c r="Q58" s="5">
        <f t="shared" si="2"/>
        <v>0</v>
      </c>
    </row>
    <row r="59" spans="10:17" x14ac:dyDescent="0.2">
      <c r="J59" s="23">
        <f t="shared" si="3"/>
        <v>0</v>
      </c>
      <c r="K59" s="14"/>
      <c r="L59" s="14"/>
      <c r="M59" s="14"/>
      <c r="N59" s="14"/>
      <c r="O59" s="14"/>
      <c r="P59" s="23"/>
      <c r="Q59" s="5">
        <f t="shared" si="2"/>
        <v>0</v>
      </c>
    </row>
    <row r="60" spans="10:17" x14ac:dyDescent="0.2">
      <c r="J60" s="23">
        <f t="shared" si="3"/>
        <v>0</v>
      </c>
      <c r="K60" s="14"/>
      <c r="L60" s="14"/>
      <c r="M60" s="14"/>
      <c r="N60" s="14"/>
      <c r="O60" s="14"/>
      <c r="P60" s="23"/>
      <c r="Q60" s="5">
        <f t="shared" si="2"/>
        <v>0</v>
      </c>
    </row>
    <row r="61" spans="10:17" x14ac:dyDescent="0.2">
      <c r="J61" s="23">
        <f t="shared" si="3"/>
        <v>0</v>
      </c>
      <c r="K61" s="14"/>
      <c r="L61" s="14"/>
      <c r="M61" s="14"/>
      <c r="N61" s="14"/>
      <c r="O61" s="14"/>
      <c r="P61" s="23"/>
      <c r="Q61" s="5">
        <f t="shared" si="2"/>
        <v>0</v>
      </c>
    </row>
    <row r="62" spans="10:17" x14ac:dyDescent="0.2">
      <c r="J62" s="23">
        <f t="shared" si="3"/>
        <v>0</v>
      </c>
      <c r="K62" s="14"/>
      <c r="L62" s="14"/>
      <c r="M62" s="14"/>
      <c r="N62" s="14"/>
      <c r="O62" s="14"/>
      <c r="P62" s="23"/>
      <c r="Q62" s="5">
        <f t="shared" si="2"/>
        <v>0</v>
      </c>
    </row>
    <row r="63" spans="10:17" x14ac:dyDescent="0.2">
      <c r="J63" s="23">
        <f t="shared" si="3"/>
        <v>0</v>
      </c>
      <c r="K63" s="14"/>
      <c r="L63" s="14"/>
      <c r="M63" s="14"/>
      <c r="N63" s="14"/>
      <c r="O63" s="14"/>
      <c r="P63" s="23"/>
    </row>
    <row r="64" spans="10:17" x14ac:dyDescent="0.2">
      <c r="J64" s="23">
        <f t="shared" ref="J64:J69" si="4">SUM(E64:I64)</f>
        <v>0</v>
      </c>
      <c r="K64" s="14"/>
      <c r="L64" s="14"/>
      <c r="M64" s="14"/>
      <c r="N64" s="14"/>
      <c r="O64" s="14"/>
      <c r="P64" s="23"/>
    </row>
    <row r="65" spans="10:16" x14ac:dyDescent="0.2">
      <c r="J65" s="23">
        <f t="shared" si="4"/>
        <v>0</v>
      </c>
      <c r="K65" s="14"/>
      <c r="L65" s="14"/>
      <c r="M65" s="14"/>
      <c r="N65" s="14"/>
      <c r="O65" s="14"/>
      <c r="P65" s="23"/>
    </row>
    <row r="66" spans="10:16" x14ac:dyDescent="0.2">
      <c r="J66" s="23">
        <f t="shared" si="4"/>
        <v>0</v>
      </c>
      <c r="K66" s="14"/>
      <c r="L66" s="14"/>
      <c r="M66" s="14"/>
      <c r="N66" s="14"/>
      <c r="O66" s="14"/>
      <c r="P66" s="23"/>
    </row>
    <row r="67" spans="10:16" x14ac:dyDescent="0.2">
      <c r="J67" s="23">
        <f t="shared" si="4"/>
        <v>0</v>
      </c>
      <c r="K67" s="14"/>
      <c r="L67" s="14"/>
      <c r="M67" s="14"/>
      <c r="N67" s="14"/>
      <c r="O67" s="14"/>
      <c r="P67" s="23"/>
    </row>
    <row r="68" spans="10:16" x14ac:dyDescent="0.2">
      <c r="J68" s="23">
        <f t="shared" si="4"/>
        <v>0</v>
      </c>
      <c r="K68" s="14"/>
      <c r="L68" s="14"/>
      <c r="M68" s="14"/>
      <c r="N68" s="14"/>
      <c r="O68" s="14"/>
      <c r="P68" s="23"/>
    </row>
    <row r="69" spans="10:16" x14ac:dyDescent="0.2">
      <c r="J69" s="23">
        <f t="shared" si="4"/>
        <v>0</v>
      </c>
      <c r="K69" s="14"/>
      <c r="L69" s="14"/>
      <c r="M69" s="14"/>
      <c r="N69" s="14"/>
      <c r="O69" s="14"/>
      <c r="P69" s="23"/>
    </row>
    <row r="70" spans="10:16" x14ac:dyDescent="0.2">
      <c r="K70" s="14"/>
      <c r="L70" s="14"/>
      <c r="M70" s="14"/>
      <c r="N70" s="14"/>
      <c r="O70" s="14"/>
      <c r="P70" s="20"/>
    </row>
    <row r="71" spans="10:16" x14ac:dyDescent="0.2">
      <c r="K71" s="14"/>
      <c r="L71" s="14"/>
      <c r="M71" s="14"/>
      <c r="N71" s="14"/>
      <c r="O71" s="14"/>
      <c r="P71" s="20"/>
    </row>
  </sheetData>
  <sheetProtection sheet="1" objects="1" scenarios="1"/>
  <mergeCells count="11">
    <mergeCell ref="M1:O1"/>
    <mergeCell ref="Q1:Q2"/>
    <mergeCell ref="K2:L2"/>
    <mergeCell ref="M2:O2"/>
    <mergeCell ref="C1:C3"/>
    <mergeCell ref="D1:D3"/>
    <mergeCell ref="E1:F1"/>
    <mergeCell ref="E2:F2"/>
    <mergeCell ref="G1:I1"/>
    <mergeCell ref="G2:I2"/>
    <mergeCell ref="K1:L1"/>
  </mergeCells>
  <conditionalFormatting sqref="J4:J69">
    <cfRule type="expression" dxfId="2" priority="12" stopIfTrue="1">
      <formula>$G4 &gt; "a"</formula>
    </cfRule>
  </conditionalFormatting>
  <conditionalFormatting sqref="Q4:Q62">
    <cfRule type="expression" dxfId="1" priority="4" stopIfTrue="1">
      <formula>$B4 &gt; "a"</formula>
    </cfRule>
  </conditionalFormatting>
  <conditionalFormatting sqref="P4:P69">
    <cfRule type="expression" dxfId="0" priority="3" stopIfTrue="1">
      <formula>$G4 &gt; "a"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vt:lpstr>
      <vt:lpstr>Distribution</vt:lpstr>
      <vt:lpstr>PP Values - Co,Twp,City,Vlg</vt:lpstr>
      <vt:lpstr>PP Values - SD, ISD, CC</vt:lpstr>
      <vt:lpstr>PP Values - Addl Authorities</vt:lpstr>
      <vt:lpstr>Distribution!Print_Titles</vt:lpstr>
    </vt:vector>
  </TitlesOfParts>
  <Company>Department of Info. 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MarusichD</dc:creator>
  <cp:lastModifiedBy>Ed Vandervries</cp:lastModifiedBy>
  <cp:lastPrinted>2009-10-22T12:34:00Z</cp:lastPrinted>
  <dcterms:created xsi:type="dcterms:W3CDTF">2009-05-27T14:36:32Z</dcterms:created>
  <dcterms:modified xsi:type="dcterms:W3CDTF">2016-06-30T13:36:27Z</dcterms:modified>
</cp:coreProperties>
</file>